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fs\dfs\USERS\aterzi\Documents\"/>
    </mc:Choice>
  </mc:AlternateContent>
  <workbookProtection workbookAlgorithmName="SHA-512" workbookHashValue="zWUIjhRlRoFGQ1IwoMTNXW8Xrc9I2bEprjNGmBDF3xUoHb1osxzwTlCYKrX3044tMv+49o2qJodwh+n+Glm2Hg==" workbookSaltValue="tHEipeRMiCwQo7m5xBtPvw==" workbookSpinCount="100000" lockStructure="1"/>
  <bookViews>
    <workbookView xWindow="0" yWindow="0" windowWidth="15300" windowHeight="11745"/>
  </bookViews>
  <sheets>
    <sheet name="Instructions" sheetId="2" r:id="rId1"/>
    <sheet name="Quarter 1" sheetId="1" r:id="rId2"/>
    <sheet name="Quarter 2" sheetId="6" r:id="rId3"/>
    <sheet name="Quarter 3" sheetId="7" r:id="rId4"/>
    <sheet name="Quarter 4" sheetId="8" r:id="rId5"/>
    <sheet name="Data Consolidation - City only" sheetId="4" r:id="rId6"/>
  </sheets>
  <definedNames>
    <definedName name="_xlnm.Print_Area" localSheetId="1">'Quarter 1'!$A$1:$F$43</definedName>
    <definedName name="_xlnm.Print_Area" localSheetId="2">'Quarter 2'!$A$1:$F$43</definedName>
    <definedName name="_xlnm.Print_Area" localSheetId="3">'Quarter 3'!$A$1:$F$43</definedName>
    <definedName name="_xlnm.Print_Area" localSheetId="4">'Quarter 4'!$A$1:$F$43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7" i="8"/>
  <c r="H17" i="7"/>
  <c r="H17" i="6"/>
  <c r="H10" i="6"/>
  <c r="H10" i="8"/>
  <c r="H10" i="7"/>
  <c r="H10" i="1"/>
  <c r="I3" i="8"/>
  <c r="I12" i="8" l="1"/>
  <c r="I11" i="8"/>
  <c r="I10" i="8"/>
  <c r="I9" i="8"/>
  <c r="I8" i="8"/>
  <c r="I7" i="8"/>
  <c r="I6" i="8"/>
  <c r="I5" i="8"/>
  <c r="I4" i="8"/>
  <c r="I11" i="7"/>
  <c r="I10" i="7"/>
  <c r="I9" i="7"/>
  <c r="I8" i="7"/>
  <c r="I7" i="7"/>
  <c r="I6" i="7"/>
  <c r="I5" i="7"/>
  <c r="I4" i="7"/>
  <c r="I3" i="7"/>
  <c r="I2" i="7"/>
  <c r="I12" i="6"/>
  <c r="I11" i="6"/>
  <c r="I10" i="6"/>
  <c r="I9" i="6"/>
  <c r="I8" i="6"/>
  <c r="I7" i="6"/>
  <c r="I6" i="6"/>
  <c r="I5" i="6"/>
  <c r="I4" i="6"/>
  <c r="I3" i="6"/>
  <c r="I12" i="1"/>
  <c r="I11" i="1"/>
  <c r="I10" i="1"/>
  <c r="I9" i="1"/>
  <c r="I8" i="1"/>
  <c r="H12" i="8"/>
  <c r="H11" i="8"/>
  <c r="H9" i="8"/>
  <c r="H8" i="8"/>
  <c r="H11" i="7"/>
  <c r="H9" i="7"/>
  <c r="H8" i="7"/>
  <c r="H7" i="7"/>
  <c r="H11" i="1"/>
  <c r="H9" i="1"/>
  <c r="H11" i="6"/>
  <c r="H9" i="6"/>
  <c r="H8" i="6"/>
  <c r="H12" i="6"/>
  <c r="H12" i="1"/>
  <c r="H8" i="1"/>
  <c r="H19" i="8"/>
  <c r="H18" i="7"/>
  <c r="H19" i="6"/>
  <c r="H19" i="1"/>
  <c r="H18" i="8"/>
  <c r="H16" i="8"/>
  <c r="H7" i="8"/>
  <c r="H6" i="8"/>
  <c r="H5" i="8"/>
  <c r="H4" i="8"/>
  <c r="H3" i="8"/>
  <c r="H16" i="7"/>
  <c r="H15" i="7"/>
  <c r="H6" i="7"/>
  <c r="H5" i="7"/>
  <c r="H4" i="7"/>
  <c r="H3" i="7"/>
  <c r="H2" i="7"/>
  <c r="H18" i="6"/>
  <c r="H16" i="6"/>
  <c r="H7" i="6"/>
  <c r="H6" i="6"/>
  <c r="H5" i="6"/>
  <c r="H4" i="6"/>
  <c r="H3" i="6"/>
  <c r="I7" i="1"/>
  <c r="I6" i="1"/>
  <c r="I5" i="1"/>
  <c r="I4" i="1"/>
  <c r="I3" i="1"/>
  <c r="H18" i="1"/>
  <c r="H16" i="1"/>
  <c r="H7" i="1"/>
  <c r="H6" i="1"/>
  <c r="H5" i="1"/>
  <c r="H4" i="1"/>
  <c r="H3" i="1"/>
  <c r="I13" i="6" l="1"/>
  <c r="H13" i="6"/>
  <c r="H20" i="8"/>
  <c r="B16" i="4"/>
  <c r="B18" i="4"/>
  <c r="H19" i="7"/>
  <c r="B17" i="4"/>
  <c r="I12" i="7"/>
  <c r="B7" i="4"/>
  <c r="H12" i="7"/>
  <c r="B8" i="4"/>
  <c r="C4" i="4"/>
  <c r="C7" i="4"/>
  <c r="C10" i="4"/>
  <c r="C6" i="4"/>
  <c r="B12" i="4"/>
  <c r="C12" i="4"/>
  <c r="B4" i="4"/>
  <c r="B10" i="4"/>
  <c r="C3" i="4"/>
  <c r="C9" i="4"/>
  <c r="B11" i="4"/>
  <c r="B3" i="4"/>
  <c r="B9" i="4"/>
  <c r="C8" i="4"/>
  <c r="I13" i="8"/>
  <c r="H13" i="8"/>
  <c r="B5" i="4"/>
  <c r="C5" i="4"/>
  <c r="C11" i="4"/>
  <c r="B6" i="4"/>
  <c r="H20" i="6"/>
  <c r="B19" i="4"/>
  <c r="H20" i="1"/>
  <c r="I13" i="1"/>
  <c r="H13" i="1"/>
  <c r="B20" i="4" l="1"/>
  <c r="B13" i="4"/>
  <c r="C13" i="4"/>
</calcChain>
</file>

<file path=xl/sharedStrings.xml><?xml version="1.0" encoding="utf-8"?>
<sst xmlns="http://schemas.openxmlformats.org/spreadsheetml/2006/main" count="183" uniqueCount="63">
  <si>
    <t>Last Name</t>
  </si>
  <si>
    <t>First Name</t>
  </si>
  <si>
    <t>Meriden Resident</t>
  </si>
  <si>
    <t>Race</t>
  </si>
  <si>
    <t>Hispanic/Latino</t>
  </si>
  <si>
    <t>Income</t>
  </si>
  <si>
    <t>City of Meriden CDBG Quaterly Report</t>
  </si>
  <si>
    <r>
      <t xml:space="preserve">Quarter 1 - July 1-September 30 - </t>
    </r>
    <r>
      <rPr>
        <b/>
        <u/>
        <sz val="11"/>
        <color theme="1"/>
        <rFont val="Calibri"/>
        <family val="2"/>
        <scheme val="minor"/>
      </rPr>
      <t>Due Date October 31</t>
    </r>
  </si>
  <si>
    <t>Reporting Schedule:</t>
  </si>
  <si>
    <t>Quarter 1</t>
  </si>
  <si>
    <t>Quarter 2</t>
  </si>
  <si>
    <t>Quarter 3</t>
  </si>
  <si>
    <t>Quarter 4</t>
  </si>
  <si>
    <t>July 1-September 30</t>
  </si>
  <si>
    <t>October 1-December 31</t>
  </si>
  <si>
    <t>January 1-March 31</t>
  </si>
  <si>
    <t>April 1-June 30</t>
  </si>
  <si>
    <t>Quarter</t>
  </si>
  <si>
    <t>Period of Performance</t>
  </si>
  <si>
    <t>Due Date</t>
  </si>
  <si>
    <t>January 31st</t>
  </si>
  <si>
    <t>April 30th</t>
  </si>
  <si>
    <t>July 31st</t>
  </si>
  <si>
    <t>Instructions:</t>
  </si>
  <si>
    <t>Summary of Program Accomplishments for the Quarter</t>
  </si>
  <si>
    <r>
      <t xml:space="preserve">Quarter 2 - October 1-December 31 - </t>
    </r>
    <r>
      <rPr>
        <b/>
        <u/>
        <sz val="11"/>
        <color theme="1"/>
        <rFont val="Calibri"/>
        <family val="2"/>
        <scheme val="minor"/>
      </rPr>
      <t>Due Date January 31</t>
    </r>
  </si>
  <si>
    <r>
      <t xml:space="preserve">Quarter 4 - April 1-June 30 - </t>
    </r>
    <r>
      <rPr>
        <b/>
        <u/>
        <sz val="11"/>
        <color theme="1"/>
        <rFont val="Calibri"/>
        <family val="2"/>
        <scheme val="minor"/>
      </rPr>
      <t>Due Date July 31</t>
    </r>
  </si>
  <si>
    <t>Data Consolidation</t>
  </si>
  <si>
    <t>White</t>
  </si>
  <si>
    <t>Black/African American</t>
  </si>
  <si>
    <t>Asian</t>
  </si>
  <si>
    <t>American Indian/Alaskan Native</t>
  </si>
  <si>
    <t>Native Hawaiian/Other Pacific Islander</t>
  </si>
  <si>
    <t>American Indian/Alaskan Native &amp; White</t>
  </si>
  <si>
    <t>Asian &amp; White</t>
  </si>
  <si>
    <t>Black/African American &amp; White</t>
  </si>
  <si>
    <t>Other-Multi-racial</t>
  </si>
  <si>
    <t>Total:</t>
  </si>
  <si>
    <t>0-30%</t>
  </si>
  <si>
    <t>31-50%</t>
  </si>
  <si>
    <t>51-80%</t>
  </si>
  <si>
    <t>81%+</t>
  </si>
  <si>
    <t>Hispanic</t>
  </si>
  <si>
    <t>Total</t>
  </si>
  <si>
    <t>Race/Ethnicity</t>
  </si>
  <si>
    <t>Amer. Indian/Alaskan Native &amp; Black/African Amer.</t>
  </si>
  <si>
    <t xml:space="preserve">October 31st </t>
  </si>
  <si>
    <t>City of Meriden CDBG Quarterly Report</t>
  </si>
  <si>
    <t>If you have any questions, please contact the CDBG Grants Administrator, 
Jeanette Muñoz Allam at jallam@meridenct.gov</t>
  </si>
  <si>
    <t xml:space="preserve">Authorized Signature: </t>
  </si>
  <si>
    <t>Authorized Name:</t>
  </si>
  <si>
    <t>Title:</t>
  </si>
  <si>
    <t>Date:</t>
  </si>
  <si>
    <r>
      <t></t>
    </r>
    <r>
      <rPr>
        <sz val="11"/>
        <color theme="1"/>
        <rFont val="Wingdings 2"/>
        <family val="1"/>
        <charset val="2"/>
      </rPr>
      <t>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There is a tab for each quarter.</t>
    </r>
  </si>
  <si>
    <r>
      <rPr>
        <sz val="11"/>
        <color theme="1"/>
        <rFont val="Wingdings 2"/>
        <family val="1"/>
        <charset val="2"/>
      </rPr>
      <t>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If additional rows are required, please contact the Grants Administrator. 
</t>
    </r>
  </si>
  <si>
    <t>AGENCY NAME</t>
  </si>
  <si>
    <t>Reports are required EVERY quarter, even if your agency is NOT requesting reimbursement.</t>
  </si>
  <si>
    <r>
      <rPr>
        <sz val="11"/>
        <color theme="1"/>
        <rFont val="Wingdings 2"/>
        <family val="1"/>
        <charset val="2"/>
      </rPr>
      <t>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Please include only NEW, unduplicated clients served each quarter to avoid duplication.</t>
    </r>
  </si>
  <si>
    <t>**Only report NEW, unduplicated clients served this Quarter**</t>
  </si>
  <si>
    <t>**Only report NEW, unduplicated served this Quarter**</t>
  </si>
  <si>
    <r>
      <t xml:space="preserve">Quarter 3 - January 1- March 31 - </t>
    </r>
    <r>
      <rPr>
        <b/>
        <u/>
        <sz val="11"/>
        <color theme="1"/>
        <rFont val="Calibri"/>
        <family val="2"/>
        <scheme val="minor"/>
      </rPr>
      <t>Due Date April 30</t>
    </r>
  </si>
  <si>
    <t xml:space="preserve"> CDBG Quarterly Report</t>
  </si>
  <si>
    <t xml:space="preserve">City of Meriden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</si>
</sst>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 wrapText="1"/>
    </xf>
    <xf numFmtId="0" fontId="1" fillId="0" borderId="15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1" fillId="4" borderId="0" xfId="0" applyFont="1" applyFill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Protection="1"/>
    <xf numFmtId="0" fontId="1" fillId="0" borderId="4" xfId="0" applyFont="1" applyBorder="1" applyProtection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center" wrapText="1"/>
    </xf>
    <xf numFmtId="0" fontId="5" fillId="0" borderId="0" xfId="1" applyBorder="1" applyAlignment="1">
      <alignment horizontal="left" vertical="center" wrapText="1"/>
    </xf>
    <xf numFmtId="0" fontId="5" fillId="0" borderId="2" xfId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14" fontId="4" fillId="0" borderId="21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16"/>
  <sheetViews>
    <sheetView tabSelected="1" zoomScaleNormal="100" workbookViewId="0">
      <selection activeCell="G14" sqref="G14"/>
    </sheetView>
  </sheetViews>
  <sheetFormatPr defaultColWidth="8.85546875" defaultRowHeight="15"/>
  <cols>
    <col min="7" max="7" width="30.140625" customWidth="1"/>
    <col min="8" max="8" width="23.5703125" customWidth="1"/>
    <col min="9" max="9" width="22.28515625" customWidth="1"/>
    <col min="10" max="10" width="18.42578125" customWidth="1"/>
  </cols>
  <sheetData>
    <row r="1" spans="1:10" ht="15" customHeight="1">
      <c r="A1" s="66" t="s">
        <v>56</v>
      </c>
      <c r="B1" s="67"/>
      <c r="C1" s="67"/>
      <c r="D1" s="67"/>
      <c r="E1" s="67"/>
      <c r="F1" s="67"/>
      <c r="G1" s="68"/>
      <c r="H1" s="4" t="s">
        <v>8</v>
      </c>
      <c r="I1" s="5"/>
      <c r="J1" s="6"/>
    </row>
    <row r="2" spans="1:10">
      <c r="A2" s="69"/>
      <c r="B2" s="69"/>
      <c r="C2" s="69"/>
      <c r="D2" s="69"/>
      <c r="E2" s="69"/>
      <c r="F2" s="69"/>
      <c r="G2" s="70"/>
      <c r="H2" s="31" t="s">
        <v>17</v>
      </c>
      <c r="I2" s="3" t="s">
        <v>18</v>
      </c>
      <c r="J2" s="7" t="s">
        <v>19</v>
      </c>
    </row>
    <row r="3" spans="1:10" ht="15" customHeight="1">
      <c r="A3" s="71" t="s">
        <v>48</v>
      </c>
      <c r="B3" s="69"/>
      <c r="C3" s="69"/>
      <c r="D3" s="69"/>
      <c r="E3" s="69"/>
      <c r="F3" s="69"/>
      <c r="G3" s="70"/>
      <c r="H3" s="8" t="s">
        <v>9</v>
      </c>
      <c r="I3" s="2" t="s">
        <v>13</v>
      </c>
      <c r="J3" s="9" t="s">
        <v>46</v>
      </c>
    </row>
    <row r="4" spans="1:10">
      <c r="A4" s="71"/>
      <c r="B4" s="69"/>
      <c r="C4" s="69"/>
      <c r="D4" s="69"/>
      <c r="E4" s="69"/>
      <c r="F4" s="69"/>
      <c r="G4" s="70"/>
      <c r="H4" s="8" t="s">
        <v>10</v>
      </c>
      <c r="I4" s="2" t="s">
        <v>14</v>
      </c>
      <c r="J4" s="10" t="s">
        <v>20</v>
      </c>
    </row>
    <row r="5" spans="1:10" ht="15" customHeight="1">
      <c r="A5" s="72"/>
      <c r="B5" s="73"/>
      <c r="C5" s="73"/>
      <c r="D5" s="73"/>
      <c r="E5" s="73"/>
      <c r="F5" s="73"/>
      <c r="G5" s="74"/>
      <c r="H5" s="8" t="s">
        <v>11</v>
      </c>
      <c r="I5" s="2" t="s">
        <v>15</v>
      </c>
      <c r="J5" s="10" t="s">
        <v>21</v>
      </c>
    </row>
    <row r="6" spans="1:10" ht="15.75" thickBot="1">
      <c r="A6" s="26"/>
      <c r="B6" s="27"/>
      <c r="C6" s="27"/>
      <c r="D6" s="27"/>
      <c r="E6" s="27"/>
      <c r="F6" s="27"/>
      <c r="G6" s="28"/>
      <c r="H6" s="11" t="s">
        <v>12</v>
      </c>
      <c r="I6" s="12" t="s">
        <v>16</v>
      </c>
      <c r="J6" s="13" t="s">
        <v>22</v>
      </c>
    </row>
    <row r="7" spans="1:10">
      <c r="A7" s="60" t="s">
        <v>23</v>
      </c>
      <c r="B7" s="61"/>
      <c r="C7" s="14"/>
      <c r="D7" s="14"/>
      <c r="E7" s="14"/>
      <c r="F7" s="14"/>
      <c r="G7" s="15"/>
    </row>
    <row r="8" spans="1:10">
      <c r="A8" s="62" t="s">
        <v>53</v>
      </c>
      <c r="B8" s="63"/>
      <c r="C8" s="63"/>
      <c r="D8" s="63"/>
      <c r="E8" s="63"/>
      <c r="F8" s="63"/>
      <c r="G8" s="64"/>
    </row>
    <row r="9" spans="1:10" ht="15" customHeight="1">
      <c r="A9" s="65" t="s">
        <v>57</v>
      </c>
      <c r="B9" s="63"/>
      <c r="C9" s="63"/>
      <c r="D9" s="63"/>
      <c r="E9" s="63"/>
      <c r="F9" s="63"/>
      <c r="G9" s="64"/>
    </row>
    <row r="10" spans="1:10" ht="15.75" thickBot="1">
      <c r="A10" s="57" t="s">
        <v>54</v>
      </c>
      <c r="B10" s="58"/>
      <c r="C10" s="58"/>
      <c r="D10" s="58"/>
      <c r="E10" s="58"/>
      <c r="F10" s="58"/>
      <c r="G10" s="59"/>
      <c r="H10" s="30"/>
    </row>
    <row r="16" spans="1:10">
      <c r="G16" s="29"/>
    </row>
  </sheetData>
  <sheetProtection selectLockedCells="1" selectUnlockedCells="1"/>
  <mergeCells count="8">
    <mergeCell ref="A10:G10"/>
    <mergeCell ref="A7:B7"/>
    <mergeCell ref="A8:G8"/>
    <mergeCell ref="A9:G9"/>
    <mergeCell ref="A1:G1"/>
    <mergeCell ref="A2:G2"/>
    <mergeCell ref="A3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I45"/>
  <sheetViews>
    <sheetView view="pageBreakPreview" zoomScaleNormal="100" zoomScaleSheetLayoutView="100" workbookViewId="0">
      <selection activeCell="A2" sqref="A2:F2"/>
    </sheetView>
  </sheetViews>
  <sheetFormatPr defaultColWidth="8.85546875" defaultRowHeight="15"/>
  <cols>
    <col min="1" max="1" width="17.7109375" customWidth="1"/>
    <col min="2" max="2" width="13.140625" customWidth="1"/>
    <col min="3" max="3" width="13.28515625" customWidth="1"/>
    <col min="4" max="4" width="20.42578125" customWidth="1"/>
    <col min="5" max="5" width="8.85546875" customWidth="1"/>
    <col min="6" max="6" width="10.85546875" bestFit="1" customWidth="1"/>
    <col min="7" max="7" width="48.7109375" style="16" customWidth="1"/>
    <col min="8" max="8" width="13.5703125" style="2" customWidth="1"/>
    <col min="9" max="9" width="12.7109375" style="2" customWidth="1"/>
  </cols>
  <sheetData>
    <row r="1" spans="1:9" ht="15.75" thickBot="1">
      <c r="A1" s="83" t="s">
        <v>62</v>
      </c>
      <c r="B1" s="84"/>
      <c r="C1" s="84"/>
      <c r="D1" s="84"/>
      <c r="E1" s="84"/>
      <c r="F1" s="85"/>
      <c r="G1" s="42" t="s">
        <v>27</v>
      </c>
      <c r="H1" s="43" t="s">
        <v>43</v>
      </c>
      <c r="I1" s="43" t="s">
        <v>42</v>
      </c>
    </row>
    <row r="2" spans="1:9" ht="15.75" thickBot="1">
      <c r="A2" s="107" t="s">
        <v>61</v>
      </c>
      <c r="B2" s="108"/>
      <c r="C2" s="108"/>
      <c r="D2" s="108"/>
      <c r="E2" s="108"/>
      <c r="F2" s="109"/>
      <c r="G2" s="42"/>
      <c r="H2" s="43"/>
      <c r="I2" s="43"/>
    </row>
    <row r="3" spans="1:9" ht="15.75" thickBot="1">
      <c r="A3" s="86" t="s">
        <v>7</v>
      </c>
      <c r="B3" s="87"/>
      <c r="C3" s="87"/>
      <c r="D3" s="87"/>
      <c r="E3" s="87"/>
      <c r="F3" s="88"/>
      <c r="G3" s="44" t="s">
        <v>28</v>
      </c>
      <c r="H3" s="43">
        <f>COUNTIF(D5:D29, "White")</f>
        <v>0</v>
      </c>
      <c r="I3" s="43">
        <f>COUNTIFS(D5:D29, "White", E5:E29, "Yes")</f>
        <v>0</v>
      </c>
    </row>
    <row r="4" spans="1:9" s="1" customFormat="1" ht="30.75" thickBot="1">
      <c r="A4" s="45" t="s">
        <v>0</v>
      </c>
      <c r="B4" s="46" t="s">
        <v>1</v>
      </c>
      <c r="C4" s="47" t="s">
        <v>2</v>
      </c>
      <c r="D4" s="46" t="s">
        <v>3</v>
      </c>
      <c r="E4" s="47" t="s">
        <v>4</v>
      </c>
      <c r="F4" s="48" t="s">
        <v>5</v>
      </c>
      <c r="G4" s="44" t="s">
        <v>29</v>
      </c>
      <c r="H4" s="43">
        <f>COUNTIF(D5:D29, "Black/African American")</f>
        <v>0</v>
      </c>
      <c r="I4" s="43">
        <f>COUNTIFS(D5:D29, "Black/African American", E5:E29, "Yes")</f>
        <v>0</v>
      </c>
    </row>
    <row r="5" spans="1:9">
      <c r="A5" s="17"/>
      <c r="B5" s="18"/>
      <c r="C5" s="18"/>
      <c r="D5" s="18"/>
      <c r="E5" s="18"/>
      <c r="F5" s="19"/>
      <c r="G5" s="44" t="s">
        <v>30</v>
      </c>
      <c r="H5" s="43">
        <f>COUNTIF(D5:D29, "Asian")</f>
        <v>0</v>
      </c>
      <c r="I5" s="43">
        <f>COUNTIFS(D5:D29, "Asian", E5:E29, "Yes")</f>
        <v>0</v>
      </c>
    </row>
    <row r="6" spans="1:9">
      <c r="A6" s="20"/>
      <c r="B6" s="21"/>
      <c r="C6" s="21"/>
      <c r="D6" s="21"/>
      <c r="E6" s="21"/>
      <c r="F6" s="22"/>
      <c r="G6" s="44" t="s">
        <v>31</v>
      </c>
      <c r="H6" s="43">
        <f>COUNTIF(D5:D29, "American Indian/Alaskan Native")</f>
        <v>0</v>
      </c>
      <c r="I6" s="43">
        <f>COUNTIFS(D5:D29, "American Indian/Alaskan Native", E5:E29, "Yes")</f>
        <v>0</v>
      </c>
    </row>
    <row r="7" spans="1:9">
      <c r="A7" s="20"/>
      <c r="B7" s="21"/>
      <c r="C7" s="21"/>
      <c r="D7" s="21"/>
      <c r="E7" s="21"/>
      <c r="F7" s="22"/>
      <c r="G7" s="44" t="s">
        <v>32</v>
      </c>
      <c r="H7" s="43">
        <f>COUNTIF(D5:D29, "Native Hawaiian/Other Pacific Islander")</f>
        <v>0</v>
      </c>
      <c r="I7" s="43">
        <f>COUNTIFS(D5:D29, "Native Hawaiian/Other Pacific Islander", E5:E29, "Yes")</f>
        <v>0</v>
      </c>
    </row>
    <row r="8" spans="1:9">
      <c r="A8" s="20"/>
      <c r="B8" s="21"/>
      <c r="C8" s="21"/>
      <c r="D8" s="21"/>
      <c r="E8" s="21"/>
      <c r="F8" s="22"/>
      <c r="G8" s="44" t="s">
        <v>33</v>
      </c>
      <c r="H8" s="43">
        <f>COUNTIF(D5:D29, "American Indian/Alaskan Native &amp; White")</f>
        <v>0</v>
      </c>
      <c r="I8" s="43">
        <f>COUNTIFS(D5:D29, "American Indian/Alaskan Native &amp; White", E5:E29, "Yes")</f>
        <v>0</v>
      </c>
    </row>
    <row r="9" spans="1:9">
      <c r="A9" s="20"/>
      <c r="B9" s="21"/>
      <c r="C9" s="21"/>
      <c r="D9" s="21"/>
      <c r="E9" s="21"/>
      <c r="F9" s="22"/>
      <c r="G9" s="44" t="s">
        <v>34</v>
      </c>
      <c r="H9" s="43">
        <f>COUNTIF(D5:D29, "Asian &amp; White")</f>
        <v>0</v>
      </c>
      <c r="I9" s="43">
        <f>COUNTIFS(D5:D29, "Asian &amp; White", E5:E29, "Yes")</f>
        <v>0</v>
      </c>
    </row>
    <row r="10" spans="1:9">
      <c r="A10" s="20"/>
      <c r="B10" s="21"/>
      <c r="C10" s="21"/>
      <c r="D10" s="21"/>
      <c r="E10" s="21"/>
      <c r="F10" s="22"/>
      <c r="G10" s="44" t="s">
        <v>35</v>
      </c>
      <c r="H10" s="43">
        <f>COUNTIF(D5:D29, "Black/African American &amp; White")</f>
        <v>0</v>
      </c>
      <c r="I10" s="43">
        <f>COUNTIFS(D5:D29, "Black/African American &amp; White", E5:E29, "Yes")</f>
        <v>0</v>
      </c>
    </row>
    <row r="11" spans="1:9">
      <c r="A11" s="20"/>
      <c r="B11" s="21"/>
      <c r="C11" s="21"/>
      <c r="D11" s="21"/>
      <c r="E11" s="21"/>
      <c r="F11" s="22"/>
      <c r="G11" s="44" t="s">
        <v>45</v>
      </c>
      <c r="H11" s="43">
        <f>COUNTIF(D5:D29, "Amer. Indian/Alaskan Native &amp; Black/African Amer.")</f>
        <v>0</v>
      </c>
      <c r="I11" s="43">
        <f>COUNTIFS(D5:D29, "Amer. Indian/Alaskan Native &amp; Black/African Amer.", E5:E29, "Yes")</f>
        <v>0</v>
      </c>
    </row>
    <row r="12" spans="1:9">
      <c r="A12" s="20"/>
      <c r="B12" s="21"/>
      <c r="C12" s="21"/>
      <c r="D12" s="21"/>
      <c r="E12" s="21"/>
      <c r="F12" s="22"/>
      <c r="G12" s="44" t="s">
        <v>36</v>
      </c>
      <c r="H12" s="43">
        <f>COUNTIF(D5:D29, "Other-Multi")</f>
        <v>0</v>
      </c>
      <c r="I12" s="43">
        <f>COUNTIFS(D5:D29, "Other-Multi", E5:E29, "Yes")</f>
        <v>0</v>
      </c>
    </row>
    <row r="13" spans="1:9">
      <c r="A13" s="20"/>
      <c r="B13" s="21"/>
      <c r="C13" s="21"/>
      <c r="D13" s="21"/>
      <c r="E13" s="21"/>
      <c r="F13" s="22"/>
      <c r="G13" s="44" t="s">
        <v>37</v>
      </c>
      <c r="H13" s="43">
        <f>SUM(H3:H12)</f>
        <v>0</v>
      </c>
      <c r="I13" s="43">
        <f>SUM(I3:I12)</f>
        <v>0</v>
      </c>
    </row>
    <row r="14" spans="1:9">
      <c r="A14" s="20"/>
      <c r="B14" s="21"/>
      <c r="C14" s="21"/>
      <c r="D14" s="21"/>
      <c r="E14" s="21"/>
      <c r="F14" s="22"/>
      <c r="G14" s="44"/>
      <c r="H14" s="43"/>
      <c r="I14" s="43"/>
    </row>
    <row r="15" spans="1:9">
      <c r="A15" s="20"/>
      <c r="B15" s="21"/>
      <c r="C15" s="21"/>
      <c r="D15" s="21"/>
      <c r="E15" s="21"/>
      <c r="F15" s="22"/>
      <c r="G15" s="44" t="s">
        <v>5</v>
      </c>
      <c r="H15" s="43"/>
      <c r="I15" s="43"/>
    </row>
    <row r="16" spans="1:9">
      <c r="A16" s="20"/>
      <c r="B16" s="21"/>
      <c r="C16" s="21"/>
      <c r="D16" s="21"/>
      <c r="E16" s="21"/>
      <c r="F16" s="22"/>
      <c r="G16" s="44" t="s">
        <v>38</v>
      </c>
      <c r="H16" s="43">
        <f>COUNTIF(F5:F29,"Extremely Low-Income (0-30%)")</f>
        <v>0</v>
      </c>
      <c r="I16" s="43"/>
    </row>
    <row r="17" spans="1:9">
      <c r="A17" s="20"/>
      <c r="B17" s="21"/>
      <c r="C17" s="21"/>
      <c r="D17" s="21"/>
      <c r="E17" s="21"/>
      <c r="F17" s="22"/>
      <c r="G17" s="44" t="s">
        <v>39</v>
      </c>
      <c r="H17" s="43">
        <f>COUNTIF(F5:F29,"Low Income (31-50%)")</f>
        <v>0</v>
      </c>
      <c r="I17" s="43"/>
    </row>
    <row r="18" spans="1:9">
      <c r="A18" s="20"/>
      <c r="B18" s="21"/>
      <c r="C18" s="21"/>
      <c r="D18" s="21"/>
      <c r="E18" s="21"/>
      <c r="F18" s="22"/>
      <c r="G18" s="44" t="s">
        <v>40</v>
      </c>
      <c r="H18" s="43">
        <f>COUNTIF(F5:F29,"Moderate-Income (51%-80%)")</f>
        <v>0</v>
      </c>
      <c r="I18" s="43"/>
    </row>
    <row r="19" spans="1:9">
      <c r="A19" s="20"/>
      <c r="B19" s="21"/>
      <c r="C19" s="21"/>
      <c r="D19" s="21"/>
      <c r="E19" s="21"/>
      <c r="F19" s="22"/>
      <c r="G19" s="44" t="s">
        <v>41</v>
      </c>
      <c r="H19" s="43">
        <f>COUNTIF(F5:F29,"Non LMI (81% +)")</f>
        <v>0</v>
      </c>
      <c r="I19" s="43"/>
    </row>
    <row r="20" spans="1:9">
      <c r="A20" s="20"/>
      <c r="B20" s="21"/>
      <c r="C20" s="21"/>
      <c r="D20" s="21"/>
      <c r="E20" s="21"/>
      <c r="F20" s="22"/>
      <c r="G20" s="44" t="s">
        <v>43</v>
      </c>
      <c r="H20" s="43">
        <f>SUM(H16:H19)</f>
        <v>0</v>
      </c>
      <c r="I20" s="43"/>
    </row>
    <row r="21" spans="1:9">
      <c r="A21" s="20"/>
      <c r="B21" s="21"/>
      <c r="C21" s="21"/>
      <c r="D21" s="21"/>
      <c r="E21" s="21"/>
      <c r="F21" s="22"/>
      <c r="G21" s="49"/>
      <c r="H21" s="37"/>
      <c r="I21" s="37"/>
    </row>
    <row r="22" spans="1:9">
      <c r="A22" s="20"/>
      <c r="B22" s="21"/>
      <c r="C22" s="21"/>
      <c r="D22" s="21"/>
      <c r="E22" s="21"/>
      <c r="F22" s="22"/>
      <c r="G22" s="49"/>
      <c r="H22" s="37"/>
      <c r="I22" s="37"/>
    </row>
    <row r="23" spans="1:9">
      <c r="A23" s="20"/>
      <c r="B23" s="21"/>
      <c r="C23" s="21"/>
      <c r="D23" s="21"/>
      <c r="E23" s="21"/>
      <c r="F23" s="22"/>
      <c r="G23" s="49"/>
      <c r="H23" s="37"/>
      <c r="I23" s="37"/>
    </row>
    <row r="24" spans="1:9">
      <c r="A24" s="20"/>
      <c r="B24" s="21"/>
      <c r="C24" s="21"/>
      <c r="D24" s="21"/>
      <c r="E24" s="21"/>
      <c r="F24" s="22"/>
      <c r="G24" s="49"/>
      <c r="H24" s="37"/>
      <c r="I24" s="37"/>
    </row>
    <row r="25" spans="1:9">
      <c r="A25" s="20"/>
      <c r="B25" s="21"/>
      <c r="C25" s="21"/>
      <c r="D25" s="21"/>
      <c r="E25" s="21"/>
      <c r="F25" s="22"/>
      <c r="G25" s="49"/>
      <c r="H25" s="37"/>
      <c r="I25" s="37"/>
    </row>
    <row r="26" spans="1:9">
      <c r="A26" s="20"/>
      <c r="B26" s="21"/>
      <c r="C26" s="21"/>
      <c r="D26" s="21"/>
      <c r="E26" s="21"/>
      <c r="F26" s="22"/>
      <c r="G26" s="49"/>
      <c r="H26" s="37"/>
      <c r="I26" s="37"/>
    </row>
    <row r="27" spans="1:9">
      <c r="A27" s="20"/>
      <c r="B27" s="21"/>
      <c r="C27" s="21"/>
      <c r="D27" s="21"/>
      <c r="E27" s="21"/>
      <c r="F27" s="22"/>
      <c r="G27" s="49"/>
      <c r="H27" s="37"/>
      <c r="I27" s="37"/>
    </row>
    <row r="28" spans="1:9">
      <c r="A28" s="20"/>
      <c r="B28" s="21"/>
      <c r="C28" s="21"/>
      <c r="D28" s="21"/>
      <c r="E28" s="21"/>
      <c r="F28" s="22"/>
      <c r="G28" s="49"/>
      <c r="H28" s="37"/>
      <c r="I28" s="37"/>
    </row>
    <row r="29" spans="1:9" ht="15.75" thickBot="1">
      <c r="A29" s="23"/>
      <c r="B29" s="24"/>
      <c r="C29" s="24"/>
      <c r="D29" s="24"/>
      <c r="E29" s="24"/>
      <c r="F29" s="25"/>
      <c r="G29" s="49"/>
      <c r="H29" s="37"/>
      <c r="I29" s="37"/>
    </row>
    <row r="30" spans="1:9">
      <c r="A30" s="89" t="s">
        <v>58</v>
      </c>
      <c r="B30" s="90"/>
      <c r="C30" s="90"/>
      <c r="D30" s="90"/>
      <c r="E30" s="90"/>
      <c r="F30" s="91"/>
      <c r="G30" s="49"/>
      <c r="H30" s="37"/>
      <c r="I30" s="37"/>
    </row>
    <row r="31" spans="1:9" ht="15.75" thickBot="1">
      <c r="A31" s="92"/>
      <c r="B31" s="93"/>
      <c r="C31" s="93"/>
      <c r="D31" s="93"/>
      <c r="E31" s="93"/>
      <c r="F31" s="94"/>
      <c r="G31" s="49"/>
      <c r="H31" s="37"/>
      <c r="I31" s="37"/>
    </row>
    <row r="32" spans="1:9" ht="15.75" thickBot="1">
      <c r="A32" s="95" t="s">
        <v>24</v>
      </c>
      <c r="B32" s="96"/>
      <c r="C32" s="96"/>
      <c r="D32" s="96"/>
      <c r="E32" s="96"/>
      <c r="F32" s="97"/>
      <c r="G32" s="49"/>
      <c r="H32" s="37"/>
      <c r="I32" s="37"/>
    </row>
    <row r="33" spans="1:9">
      <c r="A33" s="98"/>
      <c r="B33" s="99"/>
      <c r="C33" s="99"/>
      <c r="D33" s="99"/>
      <c r="E33" s="99"/>
      <c r="F33" s="100"/>
      <c r="G33" s="49"/>
      <c r="H33" s="37"/>
      <c r="I33" s="37"/>
    </row>
    <row r="34" spans="1:9">
      <c r="A34" s="101"/>
      <c r="B34" s="102"/>
      <c r="C34" s="102"/>
      <c r="D34" s="102"/>
      <c r="E34" s="102"/>
      <c r="F34" s="103"/>
      <c r="G34" s="49"/>
      <c r="H34" s="37"/>
      <c r="I34" s="37"/>
    </row>
    <row r="35" spans="1:9">
      <c r="A35" s="101"/>
      <c r="B35" s="102"/>
      <c r="C35" s="102"/>
      <c r="D35" s="102"/>
      <c r="E35" s="102"/>
      <c r="F35" s="103"/>
      <c r="G35" s="49"/>
      <c r="H35" s="37"/>
      <c r="I35" s="37"/>
    </row>
    <row r="36" spans="1:9">
      <c r="A36" s="101"/>
      <c r="B36" s="102"/>
      <c r="C36" s="102"/>
      <c r="D36" s="102"/>
      <c r="E36" s="102"/>
      <c r="F36" s="103"/>
      <c r="G36" s="49"/>
      <c r="H36" s="37"/>
      <c r="I36" s="37"/>
    </row>
    <row r="37" spans="1:9">
      <c r="A37" s="101"/>
      <c r="B37" s="102"/>
      <c r="C37" s="102"/>
      <c r="D37" s="102"/>
      <c r="E37" s="102"/>
      <c r="F37" s="103"/>
      <c r="G37" s="49"/>
      <c r="H37" s="37"/>
      <c r="I37" s="37"/>
    </row>
    <row r="38" spans="1:9" ht="15.75" thickBot="1">
      <c r="A38" s="104"/>
      <c r="B38" s="105"/>
      <c r="C38" s="105"/>
      <c r="D38" s="105"/>
      <c r="E38" s="105"/>
      <c r="F38" s="106"/>
      <c r="G38" s="49"/>
      <c r="H38" s="37"/>
      <c r="I38" s="37"/>
    </row>
    <row r="39" spans="1:9">
      <c r="A39" s="50" t="s">
        <v>49</v>
      </c>
      <c r="B39" s="51"/>
      <c r="C39" s="75"/>
      <c r="D39" s="75"/>
      <c r="E39" s="75"/>
      <c r="F39" s="76"/>
      <c r="G39" s="52"/>
      <c r="H39" s="52"/>
      <c r="I39" s="52"/>
    </row>
    <row r="40" spans="1:9">
      <c r="A40" s="53"/>
      <c r="B40" s="54"/>
      <c r="C40" s="77"/>
      <c r="D40" s="77"/>
      <c r="E40" s="77"/>
      <c r="F40" s="78"/>
      <c r="G40" s="52"/>
      <c r="H40" s="52"/>
      <c r="I40" s="52"/>
    </row>
    <row r="41" spans="1:9">
      <c r="A41" s="53" t="s">
        <v>50</v>
      </c>
      <c r="B41" s="54"/>
      <c r="C41" s="79"/>
      <c r="D41" s="79"/>
      <c r="E41" s="79"/>
      <c r="F41" s="80"/>
      <c r="G41" s="52"/>
      <c r="H41" s="52"/>
      <c r="I41" s="52"/>
    </row>
    <row r="42" spans="1:9">
      <c r="A42" s="53" t="s">
        <v>51</v>
      </c>
      <c r="B42" s="54"/>
      <c r="C42" s="79"/>
      <c r="D42" s="79"/>
      <c r="E42" s="79"/>
      <c r="F42" s="80"/>
      <c r="G42" s="52"/>
      <c r="H42" s="52"/>
      <c r="I42" s="52"/>
    </row>
    <row r="43" spans="1:9" ht="15.75" thickBot="1">
      <c r="A43" s="55" t="s">
        <v>52</v>
      </c>
      <c r="B43" s="56"/>
      <c r="C43" s="81"/>
      <c r="D43" s="81"/>
      <c r="E43" s="81"/>
      <c r="F43" s="82"/>
      <c r="G43" s="38"/>
      <c r="H43" s="38"/>
      <c r="I43" s="38"/>
    </row>
    <row r="45" spans="1:9">
      <c r="G45" s="33"/>
    </row>
  </sheetData>
  <sheetProtection selectLockedCells="1"/>
  <mergeCells count="10">
    <mergeCell ref="C39:F40"/>
    <mergeCell ref="C41:F41"/>
    <mergeCell ref="C42:F42"/>
    <mergeCell ref="C43:F43"/>
    <mergeCell ref="A1:F1"/>
    <mergeCell ref="A3:F3"/>
    <mergeCell ref="A30:F31"/>
    <mergeCell ref="A32:F32"/>
    <mergeCell ref="A33:F38"/>
    <mergeCell ref="A2:F2"/>
  </mergeCells>
  <conditionalFormatting sqref="C5:C29">
    <cfRule type="containsText" dxfId="3" priority="1" operator="containsText" text="YES">
      <formula>NOT(ISERROR(SEARCH("YES",C5)))</formula>
    </cfRule>
  </conditionalFormatting>
  <dataValidations count="4">
    <dataValidation type="list" allowBlank="1" showInputMessage="1" showErrorMessage="1" sqref="C5:C29">
      <formula1>"Yes,No"</formula1>
    </dataValidation>
    <dataValidation type="list" allowBlank="1" showInputMessage="1" showErrorMessage="1" sqref="D5:D29">
      <formula1>"White,Black/African American, Asian, American Indian/Alaskan Native,Native Hawaiian/Other Pacific Islander,American Indian/Alaskan Native &amp; White,Asian &amp; White,Black/African American &amp; White,Amer. Indian/Alaskan Native &amp; Black/African Amer.,Other-Multi"</formula1>
    </dataValidation>
    <dataValidation type="list" allowBlank="1" showInputMessage="1" showErrorMessage="1" sqref="E5:E29">
      <formula1>"Yes, No"</formula1>
    </dataValidation>
    <dataValidation type="list" allowBlank="1" showInputMessage="1" showErrorMessage="1" sqref="F5:F29">
      <formula1>"Extremely Low-Income (0-30%), Low Income (31-50%), Moderate-Income (51%-80%), Non LMI (81% +)"</formula1>
    </dataValidation>
  </dataValidations>
  <printOptions horizontalCentered="1" verticalCentered="1"/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I43"/>
  <sheetViews>
    <sheetView view="pageBreakPreview" zoomScaleNormal="100" zoomScaleSheetLayoutView="100" workbookViewId="0">
      <selection activeCell="C7" sqref="C7"/>
    </sheetView>
  </sheetViews>
  <sheetFormatPr defaultColWidth="8.85546875" defaultRowHeight="15"/>
  <cols>
    <col min="1" max="1" width="16.140625" customWidth="1"/>
    <col min="2" max="2" width="13.140625" customWidth="1"/>
    <col min="3" max="3" width="13.28515625" customWidth="1"/>
    <col min="4" max="4" width="18.85546875" customWidth="1"/>
    <col min="5" max="5" width="9.7109375" customWidth="1"/>
    <col min="6" max="6" width="18.7109375" customWidth="1"/>
    <col min="7" max="7" width="41.85546875" customWidth="1"/>
    <col min="8" max="8" width="12.7109375" customWidth="1"/>
    <col min="9" max="9" width="9.85546875" customWidth="1"/>
  </cols>
  <sheetData>
    <row r="1" spans="1:9" ht="15.75" thickBot="1">
      <c r="A1" s="83" t="s">
        <v>47</v>
      </c>
      <c r="B1" s="84"/>
      <c r="C1" s="84"/>
      <c r="D1" s="84"/>
      <c r="E1" s="84"/>
      <c r="F1" s="85"/>
      <c r="G1" s="38"/>
      <c r="H1" s="38"/>
      <c r="I1" s="38"/>
    </row>
    <row r="2" spans="1:9" ht="15.75" thickBot="1">
      <c r="A2" s="107" t="s">
        <v>55</v>
      </c>
      <c r="B2" s="108"/>
      <c r="C2" s="108"/>
      <c r="D2" s="108"/>
      <c r="E2" s="108"/>
      <c r="F2" s="109"/>
      <c r="G2" s="42" t="s">
        <v>27</v>
      </c>
      <c r="H2" s="43" t="s">
        <v>43</v>
      </c>
      <c r="I2" s="43" t="s">
        <v>42</v>
      </c>
    </row>
    <row r="3" spans="1:9" ht="15.75" thickBot="1">
      <c r="A3" s="110" t="s">
        <v>25</v>
      </c>
      <c r="B3" s="111"/>
      <c r="C3" s="111"/>
      <c r="D3" s="111"/>
      <c r="E3" s="111"/>
      <c r="F3" s="112"/>
      <c r="G3" s="44" t="s">
        <v>28</v>
      </c>
      <c r="H3" s="43">
        <f>COUNTIF(D5:D29, "White")</f>
        <v>0</v>
      </c>
      <c r="I3" s="43">
        <f>COUNTIFS(D5:D29, "White", E5:E29, "Yes")</f>
        <v>0</v>
      </c>
    </row>
    <row r="4" spans="1:9" s="1" customFormat="1" ht="30.75" thickBot="1">
      <c r="A4" s="45" t="s">
        <v>0</v>
      </c>
      <c r="B4" s="46" t="s">
        <v>1</v>
      </c>
      <c r="C4" s="47" t="s">
        <v>2</v>
      </c>
      <c r="D4" s="46" t="s">
        <v>3</v>
      </c>
      <c r="E4" s="47" t="s">
        <v>4</v>
      </c>
      <c r="F4" s="48" t="s">
        <v>5</v>
      </c>
      <c r="G4" s="44" t="s">
        <v>29</v>
      </c>
      <c r="H4" s="43">
        <f>COUNTIF(D5:D29, "Black/African American")</f>
        <v>0</v>
      </c>
      <c r="I4" s="43">
        <f>COUNTIFS(D5:D29, "Black/African American", E5:E29, "Yes")</f>
        <v>0</v>
      </c>
    </row>
    <row r="5" spans="1:9">
      <c r="A5" s="17"/>
      <c r="B5" s="18"/>
      <c r="C5" s="18"/>
      <c r="D5" s="18"/>
      <c r="E5" s="18"/>
      <c r="F5" s="19"/>
      <c r="G5" s="44" t="s">
        <v>30</v>
      </c>
      <c r="H5" s="43">
        <f>COUNTIF(D5:D29, "Asian")</f>
        <v>0</v>
      </c>
      <c r="I5" s="43">
        <f>COUNTIFS(D5:D29, "Asian", E5:E29, "Yes")</f>
        <v>0</v>
      </c>
    </row>
    <row r="6" spans="1:9">
      <c r="A6" s="20"/>
      <c r="B6" s="21"/>
      <c r="C6" s="21"/>
      <c r="D6" s="21"/>
      <c r="E6" s="21"/>
      <c r="F6" s="22"/>
      <c r="G6" s="44" t="s">
        <v>31</v>
      </c>
      <c r="H6" s="43">
        <f>COUNTIF(D5:D29, "American Indian/Alaskan Native")</f>
        <v>0</v>
      </c>
      <c r="I6" s="43">
        <f>COUNTIFS(D5:D29, "American Indian/Alaskan Native", E5:E29, "Yes")</f>
        <v>0</v>
      </c>
    </row>
    <row r="7" spans="1:9">
      <c r="A7" s="20"/>
      <c r="B7" s="21"/>
      <c r="C7" s="21"/>
      <c r="D7" s="21"/>
      <c r="E7" s="21"/>
      <c r="F7" s="22"/>
      <c r="G7" s="44" t="s">
        <v>32</v>
      </c>
      <c r="H7" s="43">
        <f>COUNTIF(D5:D29, "Native Hawaiian/Other Pacific Islander")</f>
        <v>0</v>
      </c>
      <c r="I7" s="43">
        <f>COUNTIFS(D5:D29, "Native Hawaiian/Other Pacific Islander", E5:E29, "Yes")</f>
        <v>0</v>
      </c>
    </row>
    <row r="8" spans="1:9">
      <c r="A8" s="20"/>
      <c r="B8" s="21"/>
      <c r="C8" s="21"/>
      <c r="D8" s="21"/>
      <c r="E8" s="21"/>
      <c r="F8" s="22"/>
      <c r="G8" s="44" t="s">
        <v>33</v>
      </c>
      <c r="H8" s="43">
        <f>COUNTIF(D5:D29, "American Indian/Alaskan Native &amp; White")</f>
        <v>0</v>
      </c>
      <c r="I8" s="43">
        <f>COUNTIFS(D5:D29, "American Indian/Alaskan Native &amp; White", E5:E29, "Yes")</f>
        <v>0</v>
      </c>
    </row>
    <row r="9" spans="1:9">
      <c r="A9" s="20"/>
      <c r="B9" s="21"/>
      <c r="C9" s="21"/>
      <c r="D9" s="21"/>
      <c r="E9" s="21"/>
      <c r="F9" s="22"/>
      <c r="G9" s="44" t="s">
        <v>34</v>
      </c>
      <c r="H9" s="43">
        <f>COUNTIF(D5:D29, "Asian &amp; White")</f>
        <v>0</v>
      </c>
      <c r="I9" s="43">
        <f>COUNTIFS(D5:D29, "Asian &amp; White", E5:E29, "Yes")</f>
        <v>0</v>
      </c>
    </row>
    <row r="10" spans="1:9">
      <c r="A10" s="20"/>
      <c r="B10" s="21"/>
      <c r="C10" s="21"/>
      <c r="D10" s="21"/>
      <c r="E10" s="21"/>
      <c r="F10" s="22"/>
      <c r="G10" s="44" t="s">
        <v>35</v>
      </c>
      <c r="H10" s="43">
        <f>COUNTIF(D5:D29, "Black/African American &amp; White")</f>
        <v>0</v>
      </c>
      <c r="I10" s="43">
        <f>COUNTIFS(D5:D29, "Black/African American &amp; White", E5:E29, "Yes")</f>
        <v>0</v>
      </c>
    </row>
    <row r="11" spans="1:9">
      <c r="A11" s="20"/>
      <c r="B11" s="21"/>
      <c r="C11" s="21"/>
      <c r="D11" s="21"/>
      <c r="E11" s="21"/>
      <c r="F11" s="22"/>
      <c r="G11" s="44" t="s">
        <v>45</v>
      </c>
      <c r="H11" s="43">
        <f>COUNTIF(D5:D29, "Amer. Indian/Alaskan Native &amp; Black/African Amer.")</f>
        <v>0</v>
      </c>
      <c r="I11" s="43">
        <f>COUNTIFS(D5:D29, "Amer. Indian/Alaskan Native &amp; Black/African Amer.", E5:E29, "Yes")</f>
        <v>0</v>
      </c>
    </row>
    <row r="12" spans="1:9">
      <c r="A12" s="20"/>
      <c r="B12" s="21"/>
      <c r="C12" s="21"/>
      <c r="D12" s="21"/>
      <c r="E12" s="21"/>
      <c r="F12" s="22"/>
      <c r="G12" s="44" t="s">
        <v>36</v>
      </c>
      <c r="H12" s="43">
        <f>COUNTIF(D5:D29, "Other-Multi")</f>
        <v>0</v>
      </c>
      <c r="I12" s="43">
        <f>COUNTIFS(D5:D29, "Other-Multi", E5:E29, "Yes")</f>
        <v>0</v>
      </c>
    </row>
    <row r="13" spans="1:9">
      <c r="A13" s="20"/>
      <c r="B13" s="21"/>
      <c r="C13" s="21"/>
      <c r="D13" s="21"/>
      <c r="E13" s="21"/>
      <c r="F13" s="22"/>
      <c r="G13" s="44" t="s">
        <v>37</v>
      </c>
      <c r="H13" s="43">
        <f>SUM(H3:H12)</f>
        <v>0</v>
      </c>
      <c r="I13" s="43">
        <f>SUM(I3:I12)</f>
        <v>0</v>
      </c>
    </row>
    <row r="14" spans="1:9">
      <c r="A14" s="20"/>
      <c r="B14" s="21"/>
      <c r="C14" s="21"/>
      <c r="D14" s="21"/>
      <c r="E14" s="21"/>
      <c r="F14" s="22"/>
      <c r="G14" s="44"/>
      <c r="H14" s="43"/>
      <c r="I14" s="43"/>
    </row>
    <row r="15" spans="1:9">
      <c r="A15" s="20"/>
      <c r="B15" s="21"/>
      <c r="C15" s="21"/>
      <c r="D15" s="21"/>
      <c r="E15" s="21"/>
      <c r="F15" s="22"/>
      <c r="G15" s="44" t="s">
        <v>5</v>
      </c>
      <c r="H15" s="43"/>
      <c r="I15" s="43"/>
    </row>
    <row r="16" spans="1:9">
      <c r="A16" s="20"/>
      <c r="B16" s="21"/>
      <c r="C16" s="21"/>
      <c r="D16" s="21"/>
      <c r="E16" s="21"/>
      <c r="F16" s="22"/>
      <c r="G16" s="44" t="s">
        <v>38</v>
      </c>
      <c r="H16" s="43">
        <f>COUNTIF(F5:F29,"Extremely Low-Income (0-30%)")</f>
        <v>0</v>
      </c>
      <c r="I16" s="43"/>
    </row>
    <row r="17" spans="1:9">
      <c r="A17" s="20"/>
      <c r="B17" s="21"/>
      <c r="C17" s="21"/>
      <c r="D17" s="21"/>
      <c r="E17" s="21"/>
      <c r="F17" s="22"/>
      <c r="G17" s="44" t="s">
        <v>39</v>
      </c>
      <c r="H17" s="43">
        <f>COUNTIF(F5:F29,"Low Income (31-50%)")</f>
        <v>0</v>
      </c>
      <c r="I17" s="43"/>
    </row>
    <row r="18" spans="1:9">
      <c r="A18" s="20"/>
      <c r="B18" s="21"/>
      <c r="C18" s="21"/>
      <c r="D18" s="21"/>
      <c r="E18" s="21"/>
      <c r="F18" s="22"/>
      <c r="G18" s="44" t="s">
        <v>40</v>
      </c>
      <c r="H18" s="43">
        <f>COUNTIF(F5:F29,"Moderate-Income (51%-80%)")</f>
        <v>0</v>
      </c>
      <c r="I18" s="43"/>
    </row>
    <row r="19" spans="1:9">
      <c r="A19" s="20"/>
      <c r="B19" s="21"/>
      <c r="C19" s="21"/>
      <c r="D19" s="21"/>
      <c r="E19" s="21"/>
      <c r="F19" s="22"/>
      <c r="G19" s="44" t="s">
        <v>41</v>
      </c>
      <c r="H19" s="43">
        <f>COUNTIF(F5:F29,"Non LMI (81% +)")</f>
        <v>0</v>
      </c>
      <c r="I19" s="43"/>
    </row>
    <row r="20" spans="1:9">
      <c r="A20" s="20"/>
      <c r="B20" s="21"/>
      <c r="C20" s="21"/>
      <c r="D20" s="21"/>
      <c r="E20" s="21"/>
      <c r="F20" s="22"/>
      <c r="G20" s="44" t="s">
        <v>43</v>
      </c>
      <c r="H20" s="43">
        <f>SUM(H16:H19)</f>
        <v>0</v>
      </c>
      <c r="I20" s="43"/>
    </row>
    <row r="21" spans="1:9">
      <c r="A21" s="20"/>
      <c r="B21" s="21"/>
      <c r="C21" s="21"/>
      <c r="D21" s="21"/>
      <c r="E21" s="21"/>
      <c r="F21" s="22"/>
      <c r="G21" s="49"/>
      <c r="H21" s="38"/>
      <c r="I21" s="38"/>
    </row>
    <row r="22" spans="1:9">
      <c r="A22" s="20"/>
      <c r="B22" s="21"/>
      <c r="C22" s="21"/>
      <c r="D22" s="21"/>
      <c r="E22" s="21"/>
      <c r="F22" s="22"/>
      <c r="G22" s="49"/>
      <c r="H22" s="38"/>
      <c r="I22" s="38"/>
    </row>
    <row r="23" spans="1:9">
      <c r="A23" s="20"/>
      <c r="B23" s="21"/>
      <c r="C23" s="21"/>
      <c r="D23" s="21"/>
      <c r="E23" s="21"/>
      <c r="F23" s="22"/>
      <c r="G23" s="49"/>
      <c r="H23" s="38"/>
      <c r="I23" s="38"/>
    </row>
    <row r="24" spans="1:9">
      <c r="A24" s="20"/>
      <c r="B24" s="21"/>
      <c r="C24" s="21"/>
      <c r="D24" s="21"/>
      <c r="E24" s="21"/>
      <c r="F24" s="22"/>
      <c r="G24" s="49"/>
      <c r="H24" s="38"/>
      <c r="I24" s="38"/>
    </row>
    <row r="25" spans="1:9">
      <c r="A25" s="20"/>
      <c r="B25" s="21"/>
      <c r="C25" s="21"/>
      <c r="D25" s="21"/>
      <c r="E25" s="21"/>
      <c r="F25" s="22"/>
      <c r="G25" s="49"/>
      <c r="H25" s="38"/>
      <c r="I25" s="38"/>
    </row>
    <row r="26" spans="1:9">
      <c r="A26" s="20"/>
      <c r="B26" s="21"/>
      <c r="C26" s="21"/>
      <c r="D26" s="21"/>
      <c r="E26" s="21"/>
      <c r="F26" s="22"/>
      <c r="G26" s="38"/>
      <c r="H26" s="38"/>
      <c r="I26" s="38"/>
    </row>
    <row r="27" spans="1:9">
      <c r="A27" s="20"/>
      <c r="B27" s="21"/>
      <c r="C27" s="21"/>
      <c r="D27" s="21"/>
      <c r="E27" s="21"/>
      <c r="F27" s="22"/>
      <c r="G27" s="38"/>
      <c r="H27" s="38"/>
      <c r="I27" s="38"/>
    </row>
    <row r="28" spans="1:9">
      <c r="A28" s="20"/>
      <c r="B28" s="21"/>
      <c r="C28" s="21"/>
      <c r="D28" s="21"/>
      <c r="E28" s="21"/>
      <c r="F28" s="22"/>
      <c r="G28" s="38"/>
      <c r="H28" s="38"/>
      <c r="I28" s="38"/>
    </row>
    <row r="29" spans="1:9" ht="15.75" thickBot="1">
      <c r="A29" s="23"/>
      <c r="B29" s="24"/>
      <c r="C29" s="24"/>
      <c r="D29" s="24"/>
      <c r="E29" s="24"/>
      <c r="F29" s="25"/>
      <c r="G29" s="38"/>
      <c r="H29" s="38"/>
      <c r="I29" s="38"/>
    </row>
    <row r="30" spans="1:9">
      <c r="A30" s="89" t="s">
        <v>59</v>
      </c>
      <c r="B30" s="90"/>
      <c r="C30" s="90"/>
      <c r="D30" s="90"/>
      <c r="E30" s="90"/>
      <c r="F30" s="91"/>
      <c r="G30" s="38"/>
      <c r="H30" s="38"/>
      <c r="I30" s="38"/>
    </row>
    <row r="31" spans="1:9" ht="15.75" thickBot="1">
      <c r="A31" s="92"/>
      <c r="B31" s="93"/>
      <c r="C31" s="93"/>
      <c r="D31" s="93"/>
      <c r="E31" s="93"/>
      <c r="F31" s="94"/>
      <c r="G31" s="38"/>
      <c r="H31" s="38"/>
      <c r="I31" s="38"/>
    </row>
    <row r="32" spans="1:9" ht="15.75" thickBot="1">
      <c r="A32" s="95" t="s">
        <v>24</v>
      </c>
      <c r="B32" s="96"/>
      <c r="C32" s="96"/>
      <c r="D32" s="96"/>
      <c r="E32" s="96"/>
      <c r="F32" s="97"/>
      <c r="G32" s="38"/>
      <c r="H32" s="38"/>
      <c r="I32" s="38"/>
    </row>
    <row r="33" spans="1:9">
      <c r="A33" s="98"/>
      <c r="B33" s="99"/>
      <c r="C33" s="99"/>
      <c r="D33" s="99"/>
      <c r="E33" s="99"/>
      <c r="F33" s="100"/>
      <c r="G33" s="38"/>
      <c r="H33" s="38"/>
      <c r="I33" s="38"/>
    </row>
    <row r="34" spans="1:9">
      <c r="A34" s="101"/>
      <c r="B34" s="102"/>
      <c r="C34" s="102"/>
      <c r="D34" s="102"/>
      <c r="E34" s="102"/>
      <c r="F34" s="103"/>
      <c r="G34" s="38"/>
      <c r="H34" s="38"/>
      <c r="I34" s="38"/>
    </row>
    <row r="35" spans="1:9">
      <c r="A35" s="101"/>
      <c r="B35" s="102"/>
      <c r="C35" s="102"/>
      <c r="D35" s="102"/>
      <c r="E35" s="102"/>
      <c r="F35" s="103"/>
      <c r="G35" s="38"/>
      <c r="H35" s="38"/>
      <c r="I35" s="38"/>
    </row>
    <row r="36" spans="1:9">
      <c r="A36" s="101"/>
      <c r="B36" s="102"/>
      <c r="C36" s="102"/>
      <c r="D36" s="102"/>
      <c r="E36" s="102"/>
      <c r="F36" s="103"/>
      <c r="G36" s="38"/>
      <c r="H36" s="38"/>
      <c r="I36" s="38"/>
    </row>
    <row r="37" spans="1:9">
      <c r="A37" s="101"/>
      <c r="B37" s="102"/>
      <c r="C37" s="102"/>
      <c r="D37" s="102"/>
      <c r="E37" s="102"/>
      <c r="F37" s="103"/>
      <c r="G37" s="38"/>
      <c r="H37" s="38"/>
      <c r="I37" s="38"/>
    </row>
    <row r="38" spans="1:9" ht="15.75" thickBot="1">
      <c r="A38" s="104"/>
      <c r="B38" s="105"/>
      <c r="C38" s="105"/>
      <c r="D38" s="105"/>
      <c r="E38" s="105"/>
      <c r="F38" s="106"/>
      <c r="G38" s="38"/>
      <c r="H38" s="38"/>
      <c r="I38" s="38"/>
    </row>
    <row r="39" spans="1:9">
      <c r="A39" s="50" t="s">
        <v>49</v>
      </c>
      <c r="B39" s="51"/>
      <c r="C39" s="75"/>
      <c r="D39" s="75"/>
      <c r="E39" s="75"/>
      <c r="F39" s="76"/>
      <c r="G39" s="38"/>
      <c r="H39" s="38"/>
      <c r="I39" s="38"/>
    </row>
    <row r="40" spans="1:9">
      <c r="A40" s="53"/>
      <c r="B40" s="54"/>
      <c r="C40" s="77"/>
      <c r="D40" s="77"/>
      <c r="E40" s="77"/>
      <c r="F40" s="78"/>
      <c r="G40" s="38"/>
      <c r="H40" s="38"/>
      <c r="I40" s="38"/>
    </row>
    <row r="41" spans="1:9">
      <c r="A41" s="53" t="s">
        <v>50</v>
      </c>
      <c r="B41" s="54"/>
      <c r="C41" s="79"/>
      <c r="D41" s="79"/>
      <c r="E41" s="79"/>
      <c r="F41" s="80"/>
      <c r="G41" s="38"/>
      <c r="H41" s="38"/>
      <c r="I41" s="38"/>
    </row>
    <row r="42" spans="1:9">
      <c r="A42" s="53" t="s">
        <v>51</v>
      </c>
      <c r="B42" s="54"/>
      <c r="C42" s="79"/>
      <c r="D42" s="79"/>
      <c r="E42" s="79"/>
      <c r="F42" s="80"/>
      <c r="G42" s="38"/>
      <c r="H42" s="38"/>
      <c r="I42" s="38"/>
    </row>
    <row r="43" spans="1:9" ht="15.75" thickBot="1">
      <c r="A43" s="55" t="s">
        <v>52</v>
      </c>
      <c r="B43" s="56"/>
      <c r="C43" s="81"/>
      <c r="D43" s="81"/>
      <c r="E43" s="81"/>
      <c r="F43" s="82"/>
      <c r="G43" s="38"/>
      <c r="H43" s="38"/>
      <c r="I43" s="38"/>
    </row>
  </sheetData>
  <sheetProtection selectLockedCells="1"/>
  <mergeCells count="10">
    <mergeCell ref="C39:F40"/>
    <mergeCell ref="C41:F41"/>
    <mergeCell ref="C42:F42"/>
    <mergeCell ref="C43:F43"/>
    <mergeCell ref="A1:F1"/>
    <mergeCell ref="A32:F32"/>
    <mergeCell ref="A33:F38"/>
    <mergeCell ref="A2:F2"/>
    <mergeCell ref="A3:F3"/>
    <mergeCell ref="A30:F31"/>
  </mergeCells>
  <conditionalFormatting sqref="C5:C29">
    <cfRule type="containsText" dxfId="2" priority="1" operator="containsText" text="YES">
      <formula>NOT(ISERROR(SEARCH("YES",C5)))</formula>
    </cfRule>
  </conditionalFormatting>
  <dataValidations count="4">
    <dataValidation type="list" allowBlank="1" showInputMessage="1" showErrorMessage="1" sqref="F5:F29">
      <formula1>"Extremely Low-Income (0-30%), Low Income (31-50%), Moderate-Income (51%-80%), Non LMI (81% +)"</formula1>
    </dataValidation>
    <dataValidation type="list" allowBlank="1" showInputMessage="1" showErrorMessage="1" sqref="E5:E29">
      <formula1>"Yes, No"</formula1>
    </dataValidation>
    <dataValidation type="list" allowBlank="1" showInputMessage="1" showErrorMessage="1" sqref="C5:C29">
      <formula1>"Yes,No"</formula1>
    </dataValidation>
    <dataValidation type="list" allowBlank="1" showInputMessage="1" showErrorMessage="1" sqref="D5:D29">
      <formula1>"White,Black/African American, Asian, American Indian/Alaskan Native,Native Hawaiian/Other Pacific Islander,American Indian/Alaskan Native &amp; White,Asian &amp; White,Black/African American &amp; White,Amer. Indian/Alaskan Native &amp; Black/African Amer.,Other-Multi"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I43"/>
  <sheetViews>
    <sheetView view="pageBreakPreview" topLeftCell="A23" zoomScaleNormal="100" zoomScaleSheetLayoutView="100" workbookViewId="0">
      <selection activeCell="C42" sqref="C42:F42"/>
    </sheetView>
  </sheetViews>
  <sheetFormatPr defaultColWidth="8.85546875" defaultRowHeight="15"/>
  <cols>
    <col min="1" max="1" width="17.7109375" customWidth="1"/>
    <col min="2" max="2" width="13.140625" customWidth="1"/>
    <col min="3" max="3" width="13.28515625" customWidth="1"/>
    <col min="4" max="4" width="20.42578125" customWidth="1"/>
    <col min="5" max="5" width="9.7109375" customWidth="1"/>
    <col min="6" max="6" width="16" customWidth="1"/>
    <col min="7" max="7" width="46.5703125" customWidth="1"/>
    <col min="8" max="8" width="13.28515625" customWidth="1"/>
    <col min="9" max="9" width="10.42578125" customWidth="1"/>
  </cols>
  <sheetData>
    <row r="1" spans="1:9" ht="15.75" thickBot="1">
      <c r="A1" s="83" t="s">
        <v>47</v>
      </c>
      <c r="B1" s="84"/>
      <c r="C1" s="84"/>
      <c r="D1" s="84"/>
      <c r="E1" s="84"/>
      <c r="F1" s="85"/>
      <c r="G1" s="42" t="s">
        <v>27</v>
      </c>
      <c r="H1" s="43" t="s">
        <v>43</v>
      </c>
      <c r="I1" s="43" t="s">
        <v>42</v>
      </c>
    </row>
    <row r="2" spans="1:9" ht="15.75" thickBot="1">
      <c r="A2" s="107" t="s">
        <v>55</v>
      </c>
      <c r="B2" s="108"/>
      <c r="C2" s="108"/>
      <c r="D2" s="108"/>
      <c r="E2" s="108"/>
      <c r="F2" s="109"/>
      <c r="G2" s="44" t="s">
        <v>28</v>
      </c>
      <c r="H2" s="43">
        <f>COUNTIF(D5:D29, "White")</f>
        <v>0</v>
      </c>
      <c r="I2" s="43">
        <f>COUNTIFS(D5:D29, "White", E5:E29, "Yes")</f>
        <v>0</v>
      </c>
    </row>
    <row r="3" spans="1:9" s="1" customFormat="1" ht="15.75" thickBot="1">
      <c r="A3" s="110" t="s">
        <v>60</v>
      </c>
      <c r="B3" s="111"/>
      <c r="C3" s="111"/>
      <c r="D3" s="111"/>
      <c r="E3" s="111"/>
      <c r="F3" s="112"/>
      <c r="G3" s="44" t="s">
        <v>29</v>
      </c>
      <c r="H3" s="43">
        <f>COUNTIF(D5:D29, "Black/African American")</f>
        <v>0</v>
      </c>
      <c r="I3" s="43">
        <f>COUNTIFS(D5:D29, "Black/African American", E5:E29, "Yes")</f>
        <v>0</v>
      </c>
    </row>
    <row r="4" spans="1:9" ht="30.75" thickBot="1">
      <c r="A4" s="45" t="s">
        <v>0</v>
      </c>
      <c r="B4" s="46" t="s">
        <v>1</v>
      </c>
      <c r="C4" s="47" t="s">
        <v>2</v>
      </c>
      <c r="D4" s="46" t="s">
        <v>3</v>
      </c>
      <c r="E4" s="47" t="s">
        <v>4</v>
      </c>
      <c r="F4" s="48" t="s">
        <v>5</v>
      </c>
      <c r="G4" s="44" t="s">
        <v>30</v>
      </c>
      <c r="H4" s="43">
        <f>COUNTIF(D5:D29, "Asian")</f>
        <v>0</v>
      </c>
      <c r="I4" s="43">
        <f>COUNTIFS(D5:D29, "Asian", E5:E29, "Yes")</f>
        <v>0</v>
      </c>
    </row>
    <row r="5" spans="1:9">
      <c r="A5" s="17"/>
      <c r="B5" s="18"/>
      <c r="C5" s="18"/>
      <c r="D5" s="18"/>
      <c r="E5" s="18"/>
      <c r="F5" s="19"/>
      <c r="G5" s="44" t="s">
        <v>31</v>
      </c>
      <c r="H5" s="43">
        <f>COUNTIF(D5:D29, "American Indian/Alaskan Native")</f>
        <v>0</v>
      </c>
      <c r="I5" s="43">
        <f>COUNTIFS(D5:D29, "American Indian/Alaskan Native", E5:E29, "Yes")</f>
        <v>0</v>
      </c>
    </row>
    <row r="6" spans="1:9">
      <c r="A6" s="20"/>
      <c r="B6" s="21"/>
      <c r="C6" s="21"/>
      <c r="D6" s="21"/>
      <c r="E6" s="21"/>
      <c r="F6" s="22"/>
      <c r="G6" s="44" t="s">
        <v>32</v>
      </c>
      <c r="H6" s="43">
        <f>COUNTIF(D5:D29, "Native Hawaiian/Other Pacific Islander")</f>
        <v>0</v>
      </c>
      <c r="I6" s="43">
        <f>COUNTIFS(D5:D29, "Native Hawaiian/Other Pacific Islander", E5:E29, "Yes")</f>
        <v>0</v>
      </c>
    </row>
    <row r="7" spans="1:9">
      <c r="A7" s="20"/>
      <c r="B7" s="21"/>
      <c r="C7" s="21"/>
      <c r="D7" s="21"/>
      <c r="E7" s="21"/>
      <c r="F7" s="22"/>
      <c r="G7" s="44" t="s">
        <v>33</v>
      </c>
      <c r="H7" s="43">
        <f>COUNTIF(D5:D29, "American Indian/Alaskan Native &amp; White")</f>
        <v>0</v>
      </c>
      <c r="I7" s="43">
        <f>COUNTIFS(D5:D29, "American Indian/Alaskan Native &amp; White", E5:E29, "Yes")</f>
        <v>0</v>
      </c>
    </row>
    <row r="8" spans="1:9">
      <c r="A8" s="20"/>
      <c r="B8" s="21"/>
      <c r="C8" s="21"/>
      <c r="D8" s="21"/>
      <c r="E8" s="21"/>
      <c r="F8" s="22"/>
      <c r="G8" s="44" t="s">
        <v>34</v>
      </c>
      <c r="H8" s="43">
        <f>COUNTIF(D5:D29, "Asian &amp; White")</f>
        <v>0</v>
      </c>
      <c r="I8" s="43">
        <f>COUNTIFS(D5:D29, "Asian &amp; White", E5:E29, "Yes")</f>
        <v>0</v>
      </c>
    </row>
    <row r="9" spans="1:9">
      <c r="A9" s="20"/>
      <c r="B9" s="21"/>
      <c r="C9" s="21"/>
      <c r="D9" s="21"/>
      <c r="E9" s="21"/>
      <c r="F9" s="22"/>
      <c r="G9" s="44" t="s">
        <v>35</v>
      </c>
      <c r="H9" s="43">
        <f>COUNTIF(D5:D29, "Black/African American &amp; White")</f>
        <v>0</v>
      </c>
      <c r="I9" s="43">
        <f>COUNTIFS(D5:D29, "Black/African American &amp; White", E5:E29, "Yes")</f>
        <v>0</v>
      </c>
    </row>
    <row r="10" spans="1:9">
      <c r="A10" s="20"/>
      <c r="B10" s="21"/>
      <c r="C10" s="21"/>
      <c r="D10" s="21"/>
      <c r="E10" s="21"/>
      <c r="F10" s="22"/>
      <c r="G10" s="44" t="s">
        <v>45</v>
      </c>
      <c r="H10" s="43">
        <f>COUNTIF(D5:D29, "Amer. Indian/Alaskan Native &amp; Black/African Amer.")</f>
        <v>0</v>
      </c>
      <c r="I10" s="43">
        <f>COUNTIFS(D5:D29, "Amer. Indian/Alaskan Native &amp; Black/African Amer.", E5:E29, "Yes")</f>
        <v>0</v>
      </c>
    </row>
    <row r="11" spans="1:9">
      <c r="A11" s="20"/>
      <c r="B11" s="21"/>
      <c r="C11" s="21"/>
      <c r="D11" s="21"/>
      <c r="E11" s="21"/>
      <c r="F11" s="22"/>
      <c r="G11" s="44" t="s">
        <v>36</v>
      </c>
      <c r="H11" s="43">
        <f>COUNTIF(D5:D29, "Other-Multi")</f>
        <v>0</v>
      </c>
      <c r="I11" s="43">
        <f>COUNTIFS(D5:D29, "Other-Multi", E5:E29, "Yes")</f>
        <v>0</v>
      </c>
    </row>
    <row r="12" spans="1:9">
      <c r="A12" s="20"/>
      <c r="B12" s="21"/>
      <c r="C12" s="21"/>
      <c r="D12" s="21"/>
      <c r="E12" s="21"/>
      <c r="F12" s="22"/>
      <c r="G12" s="44" t="s">
        <v>37</v>
      </c>
      <c r="H12" s="43">
        <f>SUM(H2:H11)</f>
        <v>0</v>
      </c>
      <c r="I12" s="43">
        <f>SUM(I2:I11)</f>
        <v>0</v>
      </c>
    </row>
    <row r="13" spans="1:9">
      <c r="A13" s="20"/>
      <c r="B13" s="21"/>
      <c r="C13" s="21"/>
      <c r="D13" s="21"/>
      <c r="E13" s="21"/>
      <c r="F13" s="22"/>
      <c r="G13" s="44"/>
      <c r="H13" s="43"/>
      <c r="I13" s="43"/>
    </row>
    <row r="14" spans="1:9">
      <c r="A14" s="20"/>
      <c r="B14" s="21"/>
      <c r="C14" s="21"/>
      <c r="D14" s="21"/>
      <c r="E14" s="21"/>
      <c r="F14" s="22"/>
      <c r="G14" s="44" t="s">
        <v>5</v>
      </c>
      <c r="H14" s="43"/>
      <c r="I14" s="43"/>
    </row>
    <row r="15" spans="1:9">
      <c r="A15" s="20"/>
      <c r="B15" s="21"/>
      <c r="C15" s="21"/>
      <c r="D15" s="21"/>
      <c r="E15" s="21"/>
      <c r="F15" s="22"/>
      <c r="G15" s="44" t="s">
        <v>38</v>
      </c>
      <c r="H15" s="43">
        <f>COUNTIF(F5:F29,"Extremely Low-Income (0-30%)")</f>
        <v>0</v>
      </c>
      <c r="I15" s="43"/>
    </row>
    <row r="16" spans="1:9">
      <c r="A16" s="20"/>
      <c r="B16" s="21"/>
      <c r="C16" s="21"/>
      <c r="D16" s="21"/>
      <c r="E16" s="21"/>
      <c r="F16" s="22"/>
      <c r="G16" s="44" t="s">
        <v>39</v>
      </c>
      <c r="H16" s="43">
        <f>COUNTIF(F5:F29,"Low Income (31-50%)")</f>
        <v>0</v>
      </c>
      <c r="I16" s="43"/>
    </row>
    <row r="17" spans="1:9">
      <c r="A17" s="20"/>
      <c r="B17" s="21"/>
      <c r="C17" s="21"/>
      <c r="D17" s="21"/>
      <c r="E17" s="21"/>
      <c r="F17" s="22"/>
      <c r="G17" s="44" t="s">
        <v>40</v>
      </c>
      <c r="H17" s="43">
        <f>COUNTIF(F5:F29,"Moderate-Income (51%-80%)")</f>
        <v>0</v>
      </c>
      <c r="I17" s="43"/>
    </row>
    <row r="18" spans="1:9">
      <c r="A18" s="20"/>
      <c r="B18" s="21"/>
      <c r="C18" s="21"/>
      <c r="D18" s="21"/>
      <c r="E18" s="21"/>
      <c r="F18" s="22"/>
      <c r="G18" s="44" t="s">
        <v>41</v>
      </c>
      <c r="H18" s="43">
        <f>COUNTIF(F5:F29,"Non LMI (81% +)")</f>
        <v>0</v>
      </c>
      <c r="I18" s="43"/>
    </row>
    <row r="19" spans="1:9">
      <c r="A19" s="20"/>
      <c r="B19" s="21"/>
      <c r="C19" s="21"/>
      <c r="D19" s="21"/>
      <c r="E19" s="21"/>
      <c r="F19" s="22"/>
      <c r="G19" s="44" t="s">
        <v>43</v>
      </c>
      <c r="H19" s="43">
        <f>SUM(H15:H18)</f>
        <v>0</v>
      </c>
      <c r="I19" s="43"/>
    </row>
    <row r="20" spans="1:9">
      <c r="A20" s="20"/>
      <c r="B20" s="21"/>
      <c r="C20" s="21"/>
      <c r="D20" s="21"/>
      <c r="E20" s="21"/>
      <c r="F20" s="22"/>
      <c r="G20" s="49"/>
      <c r="H20" s="38"/>
      <c r="I20" s="38"/>
    </row>
    <row r="21" spans="1:9">
      <c r="A21" s="20"/>
      <c r="B21" s="21"/>
      <c r="C21" s="21"/>
      <c r="D21" s="21"/>
      <c r="E21" s="21"/>
      <c r="F21" s="22"/>
      <c r="G21" s="49"/>
      <c r="H21" s="38"/>
      <c r="I21" s="38"/>
    </row>
    <row r="22" spans="1:9">
      <c r="A22" s="20"/>
      <c r="B22" s="21"/>
      <c r="C22" s="21"/>
      <c r="D22" s="21"/>
      <c r="E22" s="21"/>
      <c r="F22" s="22"/>
      <c r="G22" s="49"/>
      <c r="H22" s="38"/>
      <c r="I22" s="38"/>
    </row>
    <row r="23" spans="1:9">
      <c r="A23" s="20"/>
      <c r="B23" s="21"/>
      <c r="C23" s="21"/>
      <c r="D23" s="21"/>
      <c r="E23" s="21"/>
      <c r="F23" s="22"/>
      <c r="G23" s="49"/>
      <c r="H23" s="38"/>
      <c r="I23" s="38"/>
    </row>
    <row r="24" spans="1:9">
      <c r="A24" s="20"/>
      <c r="B24" s="21"/>
      <c r="C24" s="21"/>
      <c r="D24" s="21"/>
      <c r="E24" s="21"/>
      <c r="F24" s="22"/>
      <c r="G24" s="49"/>
      <c r="H24" s="38"/>
      <c r="I24" s="38"/>
    </row>
    <row r="25" spans="1:9">
      <c r="A25" s="20"/>
      <c r="B25" s="21"/>
      <c r="C25" s="21"/>
      <c r="D25" s="21"/>
      <c r="E25" s="21"/>
      <c r="F25" s="22"/>
      <c r="G25" s="38"/>
      <c r="H25" s="38"/>
      <c r="I25" s="38"/>
    </row>
    <row r="26" spans="1:9">
      <c r="A26" s="20"/>
      <c r="B26" s="21"/>
      <c r="C26" s="21"/>
      <c r="D26" s="21"/>
      <c r="E26" s="21"/>
      <c r="F26" s="22"/>
      <c r="G26" s="38"/>
      <c r="H26" s="38"/>
      <c r="I26" s="38"/>
    </row>
    <row r="27" spans="1:9">
      <c r="A27" s="20"/>
      <c r="B27" s="21"/>
      <c r="C27" s="21"/>
      <c r="D27" s="21"/>
      <c r="E27" s="21"/>
      <c r="F27" s="22"/>
      <c r="G27" s="38"/>
      <c r="H27" s="38"/>
      <c r="I27" s="38"/>
    </row>
    <row r="28" spans="1:9">
      <c r="A28" s="20"/>
      <c r="B28" s="21"/>
      <c r="C28" s="21"/>
      <c r="D28" s="21"/>
      <c r="E28" s="21"/>
      <c r="F28" s="22"/>
      <c r="G28" s="38"/>
      <c r="H28" s="38"/>
      <c r="I28" s="38"/>
    </row>
    <row r="29" spans="1:9" ht="15.75" thickBot="1">
      <c r="A29" s="23"/>
      <c r="B29" s="24"/>
      <c r="C29" s="24"/>
      <c r="D29" s="24"/>
      <c r="E29" s="24"/>
      <c r="F29" s="25"/>
      <c r="G29" s="38"/>
      <c r="H29" s="38"/>
      <c r="I29" s="38"/>
    </row>
    <row r="30" spans="1:9">
      <c r="A30" s="89" t="s">
        <v>58</v>
      </c>
      <c r="B30" s="90"/>
      <c r="C30" s="90"/>
      <c r="D30" s="90"/>
      <c r="E30" s="90"/>
      <c r="F30" s="91"/>
      <c r="G30" s="38"/>
      <c r="H30" s="38"/>
      <c r="I30" s="38"/>
    </row>
    <row r="31" spans="1:9" ht="15.75" thickBot="1">
      <c r="A31" s="92"/>
      <c r="B31" s="93"/>
      <c r="C31" s="93"/>
      <c r="D31" s="93"/>
      <c r="E31" s="93"/>
      <c r="F31" s="94"/>
      <c r="G31" s="38"/>
      <c r="H31" s="38"/>
      <c r="I31" s="38"/>
    </row>
    <row r="32" spans="1:9" ht="15.75" thickBot="1">
      <c r="A32" s="95" t="s">
        <v>24</v>
      </c>
      <c r="B32" s="96"/>
      <c r="C32" s="96"/>
      <c r="D32" s="96"/>
      <c r="E32" s="96"/>
      <c r="F32" s="97"/>
      <c r="G32" s="38"/>
      <c r="H32" s="38"/>
      <c r="I32" s="38"/>
    </row>
    <row r="33" spans="1:9">
      <c r="A33" s="98"/>
      <c r="B33" s="99"/>
      <c r="C33" s="99"/>
      <c r="D33" s="99"/>
      <c r="E33" s="99"/>
      <c r="F33" s="100"/>
      <c r="G33" s="38"/>
      <c r="H33" s="38"/>
      <c r="I33" s="38"/>
    </row>
    <row r="34" spans="1:9">
      <c r="A34" s="101"/>
      <c r="B34" s="102"/>
      <c r="C34" s="102"/>
      <c r="D34" s="102"/>
      <c r="E34" s="102"/>
      <c r="F34" s="103"/>
      <c r="G34" s="38"/>
      <c r="H34" s="38"/>
      <c r="I34" s="38"/>
    </row>
    <row r="35" spans="1:9">
      <c r="A35" s="101"/>
      <c r="B35" s="102"/>
      <c r="C35" s="102"/>
      <c r="D35" s="102"/>
      <c r="E35" s="102"/>
      <c r="F35" s="103"/>
      <c r="G35" s="38"/>
      <c r="H35" s="38"/>
      <c r="I35" s="38"/>
    </row>
    <row r="36" spans="1:9">
      <c r="A36" s="101"/>
      <c r="B36" s="102"/>
      <c r="C36" s="102"/>
      <c r="D36" s="102"/>
      <c r="E36" s="102"/>
      <c r="F36" s="103"/>
      <c r="G36" s="38"/>
      <c r="H36" s="38"/>
      <c r="I36" s="38"/>
    </row>
    <row r="37" spans="1:9">
      <c r="A37" s="101"/>
      <c r="B37" s="102"/>
      <c r="C37" s="102"/>
      <c r="D37" s="102"/>
      <c r="E37" s="102"/>
      <c r="F37" s="103"/>
      <c r="G37" s="38"/>
      <c r="H37" s="38"/>
      <c r="I37" s="38"/>
    </row>
    <row r="38" spans="1:9" ht="15.75" thickBot="1">
      <c r="A38" s="104"/>
      <c r="B38" s="105"/>
      <c r="C38" s="105"/>
      <c r="D38" s="105"/>
      <c r="E38" s="105"/>
      <c r="F38" s="106"/>
      <c r="G38" s="38"/>
      <c r="H38" s="38"/>
      <c r="I38" s="38"/>
    </row>
    <row r="39" spans="1:9">
      <c r="A39" s="50" t="s">
        <v>49</v>
      </c>
      <c r="B39" s="51"/>
      <c r="C39" s="75"/>
      <c r="D39" s="75"/>
      <c r="E39" s="75"/>
      <c r="F39" s="76"/>
      <c r="G39" s="38"/>
      <c r="H39" s="38"/>
      <c r="I39" s="38"/>
    </row>
    <row r="40" spans="1:9">
      <c r="A40" s="53"/>
      <c r="B40" s="54"/>
      <c r="C40" s="77"/>
      <c r="D40" s="77"/>
      <c r="E40" s="77"/>
      <c r="F40" s="78"/>
      <c r="G40" s="38"/>
      <c r="H40" s="38"/>
      <c r="I40" s="38"/>
    </row>
    <row r="41" spans="1:9">
      <c r="A41" s="53" t="s">
        <v>50</v>
      </c>
      <c r="B41" s="54"/>
      <c r="C41" s="79"/>
      <c r="D41" s="79"/>
      <c r="E41" s="79"/>
      <c r="F41" s="80"/>
      <c r="G41" s="38"/>
      <c r="H41" s="38"/>
      <c r="I41" s="38"/>
    </row>
    <row r="42" spans="1:9">
      <c r="A42" s="53" t="s">
        <v>51</v>
      </c>
      <c r="B42" s="54"/>
      <c r="C42" s="79"/>
      <c r="D42" s="79"/>
      <c r="E42" s="79"/>
      <c r="F42" s="80"/>
      <c r="G42" s="38"/>
      <c r="H42" s="38"/>
      <c r="I42" s="38"/>
    </row>
    <row r="43" spans="1:9" ht="15.75" thickBot="1">
      <c r="A43" s="55" t="s">
        <v>52</v>
      </c>
      <c r="B43" s="56"/>
      <c r="C43" s="81"/>
      <c r="D43" s="81"/>
      <c r="E43" s="81"/>
      <c r="F43" s="82"/>
      <c r="G43" s="38"/>
      <c r="H43" s="38"/>
      <c r="I43" s="38"/>
    </row>
  </sheetData>
  <sheetProtection selectLockedCells="1"/>
  <mergeCells count="10">
    <mergeCell ref="A1:F1"/>
    <mergeCell ref="A3:F3"/>
    <mergeCell ref="A30:F31"/>
    <mergeCell ref="C39:F40"/>
    <mergeCell ref="C41:F41"/>
    <mergeCell ref="C42:F42"/>
    <mergeCell ref="C43:F43"/>
    <mergeCell ref="A2:F2"/>
    <mergeCell ref="A32:F32"/>
    <mergeCell ref="A33:F38"/>
  </mergeCells>
  <conditionalFormatting sqref="C5:C29">
    <cfRule type="containsText" dxfId="1" priority="1" operator="containsText" text="YES">
      <formula>NOT(ISERROR(SEARCH("YES",C5)))</formula>
    </cfRule>
  </conditionalFormatting>
  <dataValidations count="4">
    <dataValidation type="list" allowBlank="1" showInputMessage="1" showErrorMessage="1" sqref="C5:C29">
      <formula1>"Yes,No"</formula1>
    </dataValidation>
    <dataValidation type="list" allowBlank="1" showInputMessage="1" showErrorMessage="1" sqref="E5:E29">
      <formula1>"Yes, No"</formula1>
    </dataValidation>
    <dataValidation type="list" allowBlank="1" showInputMessage="1" showErrorMessage="1" sqref="F5:F29">
      <formula1>"Extremely Low-Income (0-30%), Low Income (31-50%), Moderate-Income (51%-80%), Non LMI (81% +)"</formula1>
    </dataValidation>
    <dataValidation type="list" allowBlank="1" showInputMessage="1" showErrorMessage="1" sqref="D5:D29">
      <formula1>"White,Black/African American, Asian, American Indian/Alaskan Native,Native Hawaiian/Other Pacific Islander,American Indian/Alaskan Native &amp; White,Asian &amp; White,Black/African American &amp; White,Amer. Indian/Alaskan Native &amp; Black/African Amer.,Other-Multi"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I43"/>
  <sheetViews>
    <sheetView view="pageBreakPreview" zoomScaleNormal="100" zoomScaleSheetLayoutView="100" workbookViewId="0">
      <selection activeCell="B10" sqref="B10"/>
    </sheetView>
  </sheetViews>
  <sheetFormatPr defaultColWidth="8.85546875" defaultRowHeight="15"/>
  <cols>
    <col min="1" max="1" width="17.7109375" customWidth="1"/>
    <col min="2" max="2" width="13.140625" customWidth="1"/>
    <col min="3" max="3" width="13.28515625" customWidth="1"/>
    <col min="4" max="4" width="20.42578125" customWidth="1"/>
    <col min="5" max="5" width="9.7109375" customWidth="1"/>
    <col min="6" max="6" width="16.140625" customWidth="1"/>
    <col min="7" max="7" width="47.5703125" bestFit="1" customWidth="1"/>
    <col min="8" max="8" width="13.140625" customWidth="1"/>
    <col min="9" max="9" width="13.7109375" customWidth="1"/>
  </cols>
  <sheetData>
    <row r="1" spans="1:9" ht="15.75" thickBot="1">
      <c r="A1" s="83" t="s">
        <v>6</v>
      </c>
      <c r="B1" s="84"/>
      <c r="C1" s="84"/>
      <c r="D1" s="84"/>
      <c r="E1" s="84"/>
      <c r="F1" s="85"/>
      <c r="G1" s="42" t="s">
        <v>27</v>
      </c>
      <c r="H1" s="43" t="s">
        <v>43</v>
      </c>
      <c r="I1" s="43" t="s">
        <v>42</v>
      </c>
    </row>
    <row r="2" spans="1:9" ht="15.75" thickBot="1">
      <c r="A2" s="107" t="s">
        <v>55</v>
      </c>
      <c r="B2" s="108"/>
      <c r="C2" s="108"/>
      <c r="D2" s="108"/>
      <c r="E2" s="108"/>
      <c r="F2" s="109"/>
      <c r="G2" s="42"/>
      <c r="H2" s="43"/>
      <c r="I2" s="43"/>
    </row>
    <row r="3" spans="1:9" ht="15.75" thickBot="1">
      <c r="A3" s="110" t="s">
        <v>26</v>
      </c>
      <c r="B3" s="111"/>
      <c r="C3" s="111"/>
      <c r="D3" s="111"/>
      <c r="E3" s="111"/>
      <c r="F3" s="112"/>
      <c r="G3" s="44" t="s">
        <v>28</v>
      </c>
      <c r="H3" s="43">
        <f>COUNTIF(D5:D29, "White")</f>
        <v>0</v>
      </c>
      <c r="I3" s="43">
        <f>COUNTIFS(D5:D29,"White",E5:E29,"Yes")</f>
        <v>0</v>
      </c>
    </row>
    <row r="4" spans="1:9" s="1" customFormat="1" ht="30.75" thickBot="1">
      <c r="A4" s="45" t="s">
        <v>0</v>
      </c>
      <c r="B4" s="46" t="s">
        <v>1</v>
      </c>
      <c r="C4" s="47" t="s">
        <v>2</v>
      </c>
      <c r="D4" s="46" t="s">
        <v>3</v>
      </c>
      <c r="E4" s="47" t="s">
        <v>4</v>
      </c>
      <c r="F4" s="48" t="s">
        <v>5</v>
      </c>
      <c r="G4" s="44" t="s">
        <v>29</v>
      </c>
      <c r="H4" s="43">
        <f>COUNTIF(D5:D29, "Black/African American")</f>
        <v>0</v>
      </c>
      <c r="I4" s="43">
        <f>COUNTIFS(D5:D29, "Black/African American", E5:E29, "Yes")</f>
        <v>0</v>
      </c>
    </row>
    <row r="5" spans="1:9">
      <c r="A5" s="17"/>
      <c r="B5" s="18"/>
      <c r="C5" s="18"/>
      <c r="D5" s="18"/>
      <c r="E5" s="18"/>
      <c r="F5" s="19"/>
      <c r="G5" s="44" t="s">
        <v>30</v>
      </c>
      <c r="H5" s="43">
        <f>COUNTIF(D5:D29, "Asian")</f>
        <v>0</v>
      </c>
      <c r="I5" s="43">
        <f>COUNTIFS(D5:D29, "Asian", E5:E29, "Yes")</f>
        <v>0</v>
      </c>
    </row>
    <row r="6" spans="1:9">
      <c r="A6" s="20"/>
      <c r="B6" s="21"/>
      <c r="C6" s="21"/>
      <c r="D6" s="21"/>
      <c r="E6" s="21"/>
      <c r="F6" s="22"/>
      <c r="G6" s="44" t="s">
        <v>31</v>
      </c>
      <c r="H6" s="43">
        <f>COUNTIF(D5:D29, "American Indian/Alaskan Native")</f>
        <v>0</v>
      </c>
      <c r="I6" s="43">
        <f>COUNTIFS(D5:D29, "American Indian/Alaskan Native", E5:E29, "Yes")</f>
        <v>0</v>
      </c>
    </row>
    <row r="7" spans="1:9">
      <c r="A7" s="20"/>
      <c r="B7" s="21"/>
      <c r="C7" s="21"/>
      <c r="D7" s="21"/>
      <c r="E7" s="21"/>
      <c r="F7" s="22"/>
      <c r="G7" s="44" t="s">
        <v>32</v>
      </c>
      <c r="H7" s="43">
        <f>COUNTIF(D5:D29, "Native Hawaiian/Other Pacific Islander")</f>
        <v>0</v>
      </c>
      <c r="I7" s="43">
        <f>COUNTIFS(D5:D29, "Native Hawaiian/Other Pacific Islander", E5:E29, "Yes")</f>
        <v>0</v>
      </c>
    </row>
    <row r="8" spans="1:9">
      <c r="A8" s="20"/>
      <c r="B8" s="21"/>
      <c r="C8" s="21"/>
      <c r="D8" s="21"/>
      <c r="E8" s="21"/>
      <c r="F8" s="22"/>
      <c r="G8" s="44" t="s">
        <v>33</v>
      </c>
      <c r="H8" s="43">
        <f>COUNTIF(D5:D29, "American Indian/Alaskan Native &amp; White")</f>
        <v>0</v>
      </c>
      <c r="I8" s="43">
        <f>COUNTIFS(D5:D29, "American Indian/Alaskan Native &amp; White", E5:E29, "Yes")</f>
        <v>0</v>
      </c>
    </row>
    <row r="9" spans="1:9">
      <c r="A9" s="20"/>
      <c r="B9" s="21"/>
      <c r="C9" s="21"/>
      <c r="D9" s="21"/>
      <c r="E9" s="21"/>
      <c r="F9" s="22"/>
      <c r="G9" s="44" t="s">
        <v>34</v>
      </c>
      <c r="H9" s="43">
        <f>COUNTIF(D5:D29, "Asian &amp; White")</f>
        <v>0</v>
      </c>
      <c r="I9" s="43">
        <f>COUNTIFS(D5:D29, "Asian &amp; White", E5:E29, "Yes")</f>
        <v>0</v>
      </c>
    </row>
    <row r="10" spans="1:9">
      <c r="A10" s="20"/>
      <c r="B10" s="21"/>
      <c r="C10" s="21"/>
      <c r="D10" s="21"/>
      <c r="E10" s="21"/>
      <c r="F10" s="22"/>
      <c r="G10" s="44" t="s">
        <v>35</v>
      </c>
      <c r="H10" s="43">
        <f>COUNTIF(D5:D29, "Black/African American &amp; White")</f>
        <v>0</v>
      </c>
      <c r="I10" s="43">
        <f>COUNTIFS(D5:D29, "Black/African American &amp; White", E5:E29, "Yes")</f>
        <v>0</v>
      </c>
    </row>
    <row r="11" spans="1:9">
      <c r="A11" s="20"/>
      <c r="B11" s="21"/>
      <c r="C11" s="21"/>
      <c r="D11" s="21"/>
      <c r="E11" s="21"/>
      <c r="F11" s="22"/>
      <c r="G11" s="44" t="s">
        <v>45</v>
      </c>
      <c r="H11" s="43">
        <f>COUNTIF(D5:D29, "Amer. Indian/Alaskan Native &amp; Black/African Amer.")</f>
        <v>0</v>
      </c>
      <c r="I11" s="43">
        <f>COUNTIFS(D5:D29, "Amer. Indian/Alaskan Native &amp; Black/African Amer.", E5:E29, "Yes")</f>
        <v>0</v>
      </c>
    </row>
    <row r="12" spans="1:9">
      <c r="A12" s="20"/>
      <c r="B12" s="21"/>
      <c r="C12" s="21"/>
      <c r="D12" s="21"/>
      <c r="E12" s="21"/>
      <c r="F12" s="22"/>
      <c r="G12" s="44" t="s">
        <v>36</v>
      </c>
      <c r="H12" s="43">
        <f>COUNTIF(D5:D29, "Other-Multi")</f>
        <v>0</v>
      </c>
      <c r="I12" s="43">
        <f>COUNTIFS(D5:D29, "Other-Multi", E5:E29, "Yes")</f>
        <v>0</v>
      </c>
    </row>
    <row r="13" spans="1:9">
      <c r="A13" s="20"/>
      <c r="B13" s="21"/>
      <c r="C13" s="21"/>
      <c r="D13" s="21"/>
      <c r="E13" s="21"/>
      <c r="F13" s="22"/>
      <c r="G13" s="44" t="s">
        <v>37</v>
      </c>
      <c r="H13" s="43">
        <f>SUM(H3:H12)</f>
        <v>0</v>
      </c>
      <c r="I13" s="43">
        <f>SUM(I3:I12)</f>
        <v>0</v>
      </c>
    </row>
    <row r="14" spans="1:9">
      <c r="A14" s="20"/>
      <c r="B14" s="21"/>
      <c r="C14" s="21"/>
      <c r="D14" s="21"/>
      <c r="E14" s="21"/>
      <c r="F14" s="22"/>
      <c r="G14" s="44"/>
      <c r="H14" s="43"/>
      <c r="I14" s="43"/>
    </row>
    <row r="15" spans="1:9">
      <c r="A15" s="20"/>
      <c r="B15" s="21"/>
      <c r="C15" s="21"/>
      <c r="D15" s="21"/>
      <c r="E15" s="21"/>
      <c r="F15" s="22"/>
      <c r="G15" s="44" t="s">
        <v>5</v>
      </c>
      <c r="H15" s="43"/>
      <c r="I15" s="43"/>
    </row>
    <row r="16" spans="1:9">
      <c r="A16" s="20"/>
      <c r="B16" s="21"/>
      <c r="C16" s="21"/>
      <c r="D16" s="21"/>
      <c r="E16" s="21"/>
      <c r="F16" s="22"/>
      <c r="G16" s="44" t="s">
        <v>38</v>
      </c>
      <c r="H16" s="43">
        <f>COUNTIF(F5:F29,"Extremely Low-Income (0-30%)")</f>
        <v>0</v>
      </c>
      <c r="I16" s="43"/>
    </row>
    <row r="17" spans="1:9">
      <c r="A17" s="20"/>
      <c r="B17" s="21"/>
      <c r="C17" s="21"/>
      <c r="D17" s="21"/>
      <c r="E17" s="21"/>
      <c r="F17" s="22"/>
      <c r="G17" s="44" t="s">
        <v>39</v>
      </c>
      <c r="H17" s="43">
        <f>COUNTIF(F5:F29,"Low Income (31-50%)")</f>
        <v>0</v>
      </c>
      <c r="I17" s="43"/>
    </row>
    <row r="18" spans="1:9">
      <c r="A18" s="20"/>
      <c r="B18" s="21"/>
      <c r="C18" s="21"/>
      <c r="D18" s="21"/>
      <c r="E18" s="21"/>
      <c r="F18" s="22"/>
      <c r="G18" s="44" t="s">
        <v>40</v>
      </c>
      <c r="H18" s="43">
        <f>COUNTIF(F5:F29,"Moderate-Income (51%-80%)")</f>
        <v>0</v>
      </c>
      <c r="I18" s="43"/>
    </row>
    <row r="19" spans="1:9">
      <c r="A19" s="20"/>
      <c r="B19" s="21"/>
      <c r="C19" s="21"/>
      <c r="D19" s="21"/>
      <c r="E19" s="21"/>
      <c r="F19" s="22"/>
      <c r="G19" s="44" t="s">
        <v>41</v>
      </c>
      <c r="H19" s="43">
        <f>COUNTIF(F5:F29,"Non LMI (81% +)")</f>
        <v>0</v>
      </c>
      <c r="I19" s="43"/>
    </row>
    <row r="20" spans="1:9">
      <c r="A20" s="20"/>
      <c r="B20" s="21"/>
      <c r="C20" s="21"/>
      <c r="D20" s="21"/>
      <c r="E20" s="21"/>
      <c r="F20" s="22"/>
      <c r="G20" s="44" t="s">
        <v>43</v>
      </c>
      <c r="H20" s="43">
        <f>SUM(H16:H19)</f>
        <v>0</v>
      </c>
      <c r="I20" s="43"/>
    </row>
    <row r="21" spans="1:9">
      <c r="A21" s="20"/>
      <c r="B21" s="21"/>
      <c r="C21" s="21"/>
      <c r="D21" s="21"/>
      <c r="E21" s="21"/>
      <c r="F21" s="22"/>
      <c r="G21" s="49"/>
      <c r="H21" s="38"/>
      <c r="I21" s="38"/>
    </row>
    <row r="22" spans="1:9">
      <c r="A22" s="20"/>
      <c r="B22" s="21"/>
      <c r="C22" s="21"/>
      <c r="D22" s="21"/>
      <c r="E22" s="21"/>
      <c r="F22" s="22"/>
      <c r="G22" s="49"/>
      <c r="H22" s="38"/>
      <c r="I22" s="38"/>
    </row>
    <row r="23" spans="1:9">
      <c r="A23" s="20"/>
      <c r="B23" s="21"/>
      <c r="C23" s="21"/>
      <c r="D23" s="21"/>
      <c r="E23" s="21"/>
      <c r="F23" s="22"/>
      <c r="G23" s="49"/>
      <c r="H23" s="38"/>
      <c r="I23" s="38"/>
    </row>
    <row r="24" spans="1:9">
      <c r="A24" s="20"/>
      <c r="B24" s="21"/>
      <c r="C24" s="21"/>
      <c r="D24" s="21"/>
      <c r="E24" s="21"/>
      <c r="F24" s="22"/>
      <c r="G24" s="49"/>
      <c r="H24" s="38"/>
      <c r="I24" s="38"/>
    </row>
    <row r="25" spans="1:9">
      <c r="A25" s="20"/>
      <c r="B25" s="21"/>
      <c r="C25" s="21"/>
      <c r="D25" s="21"/>
      <c r="E25" s="21"/>
      <c r="F25" s="22"/>
      <c r="G25" s="49"/>
      <c r="H25" s="38"/>
      <c r="I25" s="38"/>
    </row>
    <row r="26" spans="1:9">
      <c r="A26" s="20"/>
      <c r="B26" s="21"/>
      <c r="C26" s="21"/>
      <c r="D26" s="21"/>
      <c r="E26" s="21"/>
      <c r="F26" s="22"/>
      <c r="G26" s="38"/>
      <c r="H26" s="38"/>
      <c r="I26" s="38"/>
    </row>
    <row r="27" spans="1:9">
      <c r="A27" s="20"/>
      <c r="B27" s="21"/>
      <c r="C27" s="21"/>
      <c r="D27" s="21"/>
      <c r="E27" s="21"/>
      <c r="F27" s="22"/>
      <c r="G27" s="38"/>
      <c r="H27" s="38"/>
      <c r="I27" s="38"/>
    </row>
    <row r="28" spans="1:9">
      <c r="A28" s="20"/>
      <c r="B28" s="21"/>
      <c r="C28" s="21"/>
      <c r="D28" s="21"/>
      <c r="E28" s="21"/>
      <c r="F28" s="22"/>
      <c r="G28" s="38"/>
      <c r="H28" s="38"/>
      <c r="I28" s="38"/>
    </row>
    <row r="29" spans="1:9" ht="15.75" thickBot="1">
      <c r="A29" s="23"/>
      <c r="B29" s="24"/>
      <c r="C29" s="24"/>
      <c r="D29" s="24"/>
      <c r="E29" s="24"/>
      <c r="F29" s="25"/>
      <c r="G29" s="38"/>
      <c r="H29" s="38"/>
      <c r="I29" s="38"/>
    </row>
    <row r="30" spans="1:9">
      <c r="A30" s="89" t="s">
        <v>58</v>
      </c>
      <c r="B30" s="90"/>
      <c r="C30" s="90"/>
      <c r="D30" s="90"/>
      <c r="E30" s="90"/>
      <c r="F30" s="91"/>
      <c r="G30" s="38"/>
      <c r="H30" s="38"/>
      <c r="I30" s="38"/>
    </row>
    <row r="31" spans="1:9" ht="15.75" thickBot="1">
      <c r="A31" s="92"/>
      <c r="B31" s="93"/>
      <c r="C31" s="93"/>
      <c r="D31" s="93"/>
      <c r="E31" s="93"/>
      <c r="F31" s="94"/>
      <c r="G31" s="38"/>
      <c r="H31" s="38"/>
      <c r="I31" s="38"/>
    </row>
    <row r="32" spans="1:9" ht="15.75" thickBot="1">
      <c r="A32" s="95" t="s">
        <v>24</v>
      </c>
      <c r="B32" s="96"/>
      <c r="C32" s="96"/>
      <c r="D32" s="96"/>
      <c r="E32" s="96"/>
      <c r="F32" s="97"/>
      <c r="G32" s="38"/>
      <c r="H32" s="38"/>
      <c r="I32" s="38"/>
    </row>
    <row r="33" spans="1:9">
      <c r="A33" s="98"/>
      <c r="B33" s="99"/>
      <c r="C33" s="99"/>
      <c r="D33" s="99"/>
      <c r="E33" s="99"/>
      <c r="F33" s="100"/>
      <c r="G33" s="38"/>
      <c r="H33" s="38"/>
      <c r="I33" s="38"/>
    </row>
    <row r="34" spans="1:9">
      <c r="A34" s="101"/>
      <c r="B34" s="102"/>
      <c r="C34" s="102"/>
      <c r="D34" s="102"/>
      <c r="E34" s="102"/>
      <c r="F34" s="103"/>
      <c r="G34" s="38"/>
      <c r="H34" s="38"/>
      <c r="I34" s="38"/>
    </row>
    <row r="35" spans="1:9">
      <c r="A35" s="101"/>
      <c r="B35" s="102"/>
      <c r="C35" s="102"/>
      <c r="D35" s="102"/>
      <c r="E35" s="102"/>
      <c r="F35" s="103"/>
      <c r="G35" s="38"/>
      <c r="H35" s="38"/>
      <c r="I35" s="38"/>
    </row>
    <row r="36" spans="1:9">
      <c r="A36" s="101"/>
      <c r="B36" s="102"/>
      <c r="C36" s="102"/>
      <c r="D36" s="102"/>
      <c r="E36" s="102"/>
      <c r="F36" s="103"/>
      <c r="G36" s="38"/>
      <c r="H36" s="38"/>
      <c r="I36" s="38"/>
    </row>
    <row r="37" spans="1:9">
      <c r="A37" s="101"/>
      <c r="B37" s="102"/>
      <c r="C37" s="102"/>
      <c r="D37" s="102"/>
      <c r="E37" s="102"/>
      <c r="F37" s="103"/>
      <c r="G37" s="38"/>
      <c r="H37" s="38"/>
      <c r="I37" s="38"/>
    </row>
    <row r="38" spans="1:9" ht="15.75" thickBot="1">
      <c r="A38" s="104"/>
      <c r="B38" s="105"/>
      <c r="C38" s="105"/>
      <c r="D38" s="105"/>
      <c r="E38" s="105"/>
      <c r="F38" s="106"/>
      <c r="G38" s="38"/>
      <c r="H38" s="38"/>
      <c r="I38" s="38"/>
    </row>
    <row r="39" spans="1:9">
      <c r="A39" s="50" t="s">
        <v>49</v>
      </c>
      <c r="B39" s="51"/>
      <c r="C39" s="75"/>
      <c r="D39" s="75"/>
      <c r="E39" s="75"/>
      <c r="F39" s="76"/>
      <c r="G39" s="38"/>
      <c r="H39" s="38"/>
      <c r="I39" s="38"/>
    </row>
    <row r="40" spans="1:9">
      <c r="A40" s="53"/>
      <c r="B40" s="54"/>
      <c r="C40" s="77"/>
      <c r="D40" s="77"/>
      <c r="E40" s="77"/>
      <c r="F40" s="78"/>
      <c r="G40" s="38"/>
      <c r="H40" s="38"/>
      <c r="I40" s="38"/>
    </row>
    <row r="41" spans="1:9">
      <c r="A41" s="53" t="s">
        <v>50</v>
      </c>
      <c r="B41" s="54"/>
      <c r="C41" s="79"/>
      <c r="D41" s="79"/>
      <c r="E41" s="79"/>
      <c r="F41" s="80"/>
      <c r="G41" s="38"/>
      <c r="H41" s="38"/>
      <c r="I41" s="38"/>
    </row>
    <row r="42" spans="1:9">
      <c r="A42" s="53" t="s">
        <v>51</v>
      </c>
      <c r="B42" s="54"/>
      <c r="C42" s="79"/>
      <c r="D42" s="79"/>
      <c r="E42" s="79"/>
      <c r="F42" s="80"/>
      <c r="G42" s="38"/>
      <c r="H42" s="38"/>
      <c r="I42" s="38"/>
    </row>
    <row r="43" spans="1:9" ht="15.75" thickBot="1">
      <c r="A43" s="55" t="s">
        <v>52</v>
      </c>
      <c r="B43" s="56"/>
      <c r="C43" s="81"/>
      <c r="D43" s="81"/>
      <c r="E43" s="81"/>
      <c r="F43" s="82"/>
      <c r="G43" s="38"/>
      <c r="H43" s="38"/>
      <c r="I43" s="38"/>
    </row>
  </sheetData>
  <sheetProtection selectLockedCells="1"/>
  <mergeCells count="10">
    <mergeCell ref="A1:F1"/>
    <mergeCell ref="A3:F3"/>
    <mergeCell ref="A30:F31"/>
    <mergeCell ref="C39:F40"/>
    <mergeCell ref="C41:F41"/>
    <mergeCell ref="C42:F42"/>
    <mergeCell ref="C43:F43"/>
    <mergeCell ref="A2:F2"/>
    <mergeCell ref="A32:F32"/>
    <mergeCell ref="A33:F38"/>
  </mergeCells>
  <conditionalFormatting sqref="C5:C29">
    <cfRule type="containsText" dxfId="0" priority="1" operator="containsText" text="YES">
      <formula>NOT(ISERROR(SEARCH("YES",C5)))</formula>
    </cfRule>
  </conditionalFormatting>
  <dataValidations count="4">
    <dataValidation type="list" allowBlank="1" showInputMessage="1" showErrorMessage="1" sqref="F5:F29">
      <formula1>"Extremely Low-Income (0-30%), Low Income (31-50%), Moderate-Income (51%-80%), Non LMI (81% +)"</formula1>
    </dataValidation>
    <dataValidation type="list" allowBlank="1" showInputMessage="1" showErrorMessage="1" sqref="E5:E29">
      <formula1>"Yes, No"</formula1>
    </dataValidation>
    <dataValidation type="list" allowBlank="1" showInputMessage="1" showErrorMessage="1" sqref="C5:C29">
      <formula1>"Yes,No"</formula1>
    </dataValidation>
    <dataValidation type="list" allowBlank="1" showInputMessage="1" showErrorMessage="1" sqref="D5:D29">
      <formula1>"White,Black/African American, Asian, American Indian/Alaskan Native,Native Hawaiian/Other Pacific Islander,American Indian/Alaskan Native &amp; White,Asian &amp; White,Black/African American &amp; White,Amer. Indian/Alaskan Native &amp; Black/African Amer.,Other-Multi"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I43"/>
  <sheetViews>
    <sheetView view="pageBreakPreview" zoomScale="140" zoomScaleNormal="100" zoomScaleSheetLayoutView="140" workbookViewId="0">
      <selection sqref="A1:C20"/>
    </sheetView>
  </sheetViews>
  <sheetFormatPr defaultColWidth="11.42578125" defaultRowHeight="15"/>
  <cols>
    <col min="1" max="1" width="43.28515625" style="32" customWidth="1"/>
    <col min="2" max="2" width="13.5703125" customWidth="1"/>
    <col min="5" max="5" width="36.140625" customWidth="1"/>
  </cols>
  <sheetData>
    <row r="1" spans="1:9" ht="15.75" thickBot="1">
      <c r="A1" s="39" t="s">
        <v>27</v>
      </c>
      <c r="B1" s="37"/>
      <c r="C1" s="37"/>
      <c r="D1" s="38"/>
      <c r="E1" s="38"/>
      <c r="F1" s="38"/>
      <c r="G1" s="38"/>
      <c r="H1" s="38"/>
      <c r="I1" s="38"/>
    </row>
    <row r="2" spans="1:9" ht="15.75" thickBot="1">
      <c r="A2" s="40" t="s">
        <v>44</v>
      </c>
      <c r="B2" s="37" t="s">
        <v>43</v>
      </c>
      <c r="C2" s="37" t="s">
        <v>42</v>
      </c>
      <c r="D2" s="34"/>
      <c r="E2" s="34"/>
      <c r="F2" s="34"/>
      <c r="G2" s="38"/>
      <c r="H2" s="38"/>
      <c r="I2" s="38"/>
    </row>
    <row r="3" spans="1:9">
      <c r="A3" s="36" t="s">
        <v>28</v>
      </c>
      <c r="B3" s="37">
        <f>'Quarter 1'!H3+'Quarter 2'!H3+'Quarter 3'!H2+'Quarter 4'!H3</f>
        <v>0</v>
      </c>
      <c r="C3" s="37">
        <f>'Quarter 1'!I3+'Quarter 2'!I3+'Quarter 3'!I2+'Quarter 4'!I3</f>
        <v>0</v>
      </c>
      <c r="D3" s="38"/>
      <c r="E3" s="38"/>
      <c r="F3" s="38"/>
      <c r="G3" s="38"/>
      <c r="H3" s="38"/>
      <c r="I3" s="38"/>
    </row>
    <row r="4" spans="1:9">
      <c r="A4" s="36" t="s">
        <v>29</v>
      </c>
      <c r="B4" s="37">
        <f>'Quarter 1'!H4+'Quarter 2'!H4+'Quarter 3'!H3+'Quarter 4'!H4</f>
        <v>0</v>
      </c>
      <c r="C4" s="37">
        <f>'Quarter 1'!I4+'Quarter 2'!I4+'Quarter 3'!I3+'Quarter 4'!I4</f>
        <v>0</v>
      </c>
      <c r="D4" s="38"/>
      <c r="E4" s="38"/>
      <c r="F4" s="38"/>
      <c r="G4" s="38"/>
      <c r="H4" s="38"/>
      <c r="I4" s="38"/>
    </row>
    <row r="5" spans="1:9">
      <c r="A5" s="36" t="s">
        <v>30</v>
      </c>
      <c r="B5" s="37">
        <f>'Quarter 1'!H5+'Quarter 2'!H5+'Quarter 3'!H4+'Quarter 4'!H5</f>
        <v>0</v>
      </c>
      <c r="C5" s="37">
        <f>'Quarter 1'!I5+'Quarter 2'!I5+'Quarter 3'!I4+'Quarter 4'!I5</f>
        <v>0</v>
      </c>
      <c r="D5" s="34"/>
      <c r="E5" s="34"/>
      <c r="F5" s="34"/>
      <c r="G5" s="38"/>
      <c r="H5" s="38"/>
      <c r="I5" s="38"/>
    </row>
    <row r="6" spans="1:9">
      <c r="A6" s="36" t="s">
        <v>31</v>
      </c>
      <c r="B6" s="37">
        <f>'Quarter 1'!H6+'Quarter 2'!H6+'Quarter 3'!H5+'Quarter 4'!H6</f>
        <v>0</v>
      </c>
      <c r="C6" s="37">
        <f>'Quarter 1'!I6+'Quarter 2'!I6+'Quarter 3'!I5+'Quarter 4'!I6</f>
        <v>0</v>
      </c>
      <c r="D6" s="34"/>
      <c r="E6" s="34"/>
      <c r="F6" s="34"/>
      <c r="G6" s="38"/>
      <c r="H6" s="38"/>
      <c r="I6" s="38"/>
    </row>
    <row r="7" spans="1:9">
      <c r="A7" s="36" t="s">
        <v>32</v>
      </c>
      <c r="B7" s="37">
        <f>'Quarter 1'!H7+'Quarter 2'!H7+'Quarter 3'!H6+'Quarter 4'!H7</f>
        <v>0</v>
      </c>
      <c r="C7" s="37">
        <f>'Quarter 1'!I7+'Quarter 2'!I7+'Quarter 3'!I6+'Quarter 4'!I7</f>
        <v>0</v>
      </c>
      <c r="D7" s="34"/>
      <c r="E7" s="34"/>
      <c r="F7" s="34"/>
      <c r="G7" s="38"/>
      <c r="H7" s="38"/>
      <c r="I7" s="38"/>
    </row>
    <row r="8" spans="1:9">
      <c r="A8" s="36" t="s">
        <v>33</v>
      </c>
      <c r="B8" s="37">
        <f>'Quarter 1'!H8+'Quarter 2'!H8+'Quarter 3'!H7+'Quarter 4'!H8</f>
        <v>0</v>
      </c>
      <c r="C8" s="37">
        <f>'Quarter 1'!I8+'Quarter 2'!I8+'Quarter 3'!I7+'Quarter 4'!I8</f>
        <v>0</v>
      </c>
      <c r="D8" s="34"/>
      <c r="E8" s="34"/>
      <c r="F8" s="34"/>
      <c r="G8" s="38"/>
      <c r="H8" s="38"/>
      <c r="I8" s="38"/>
    </row>
    <row r="9" spans="1:9">
      <c r="A9" s="36" t="s">
        <v>34</v>
      </c>
      <c r="B9" s="37">
        <f>'Quarter 1'!H9+'Quarter 2'!H9+'Quarter 3'!H8+'Quarter 4'!H9</f>
        <v>0</v>
      </c>
      <c r="C9" s="37">
        <f>'Quarter 1'!I9+'Quarter 2'!I9+'Quarter 3'!I8+'Quarter 4'!I9</f>
        <v>0</v>
      </c>
      <c r="D9" s="34"/>
      <c r="E9" s="34"/>
      <c r="F9" s="34"/>
      <c r="G9" s="38"/>
      <c r="H9" s="38"/>
      <c r="I9" s="38"/>
    </row>
    <row r="10" spans="1:9">
      <c r="A10" s="36" t="s">
        <v>35</v>
      </c>
      <c r="B10" s="37">
        <f>'Quarter 1'!H10+'Quarter 2'!H10+'Quarter 3'!H9+'Quarter 4'!H10</f>
        <v>0</v>
      </c>
      <c r="C10" s="37">
        <f>'Quarter 1'!I10+'Quarter 2'!I10+'Quarter 3'!I9+'Quarter 4'!I10</f>
        <v>0</v>
      </c>
      <c r="D10" s="34"/>
      <c r="E10" s="34"/>
      <c r="F10" s="34"/>
      <c r="G10" s="38"/>
      <c r="H10" s="38"/>
      <c r="I10" s="38"/>
    </row>
    <row r="11" spans="1:9" ht="30">
      <c r="A11" s="36" t="s">
        <v>45</v>
      </c>
      <c r="B11" s="37">
        <f>'Quarter 1'!H11+'Quarter 2'!H11+'Quarter 3'!H10+'Quarter 4'!H11</f>
        <v>0</v>
      </c>
      <c r="C11" s="37">
        <f>'Quarter 1'!I11+'Quarter 2'!I11+'Quarter 3'!I10+'Quarter 4'!I11</f>
        <v>0</v>
      </c>
      <c r="D11" s="34"/>
      <c r="E11" s="34"/>
      <c r="F11" s="34"/>
      <c r="G11" s="38"/>
      <c r="H11" s="38"/>
      <c r="I11" s="38"/>
    </row>
    <row r="12" spans="1:9">
      <c r="A12" s="36" t="s">
        <v>36</v>
      </c>
      <c r="B12" s="37">
        <f>'Quarter 1'!H12+'Quarter 2'!H12+'Quarter 3'!H11+'Quarter 4'!H12</f>
        <v>0</v>
      </c>
      <c r="C12" s="37">
        <f>'Quarter 1'!I12+'Quarter 2'!I12+'Quarter 3'!I11+'Quarter 4'!I12</f>
        <v>0</v>
      </c>
      <c r="D12" s="34"/>
      <c r="E12" s="34"/>
      <c r="F12" s="34"/>
      <c r="G12" s="38"/>
      <c r="H12" s="38"/>
      <c r="I12" s="38"/>
    </row>
    <row r="13" spans="1:9">
      <c r="A13" s="39" t="s">
        <v>37</v>
      </c>
      <c r="B13" s="37">
        <f>SUM(B3:B12)</f>
        <v>0</v>
      </c>
      <c r="C13" s="37">
        <f>SUM(C3:C12)</f>
        <v>0</v>
      </c>
      <c r="D13" s="34"/>
      <c r="E13" s="34"/>
      <c r="F13" s="34"/>
      <c r="G13" s="38"/>
      <c r="H13" s="38"/>
      <c r="I13" s="38"/>
    </row>
    <row r="14" spans="1:9" ht="15.75" thickBot="1">
      <c r="A14" s="36"/>
      <c r="B14" s="37"/>
      <c r="C14" s="37"/>
      <c r="D14" s="34"/>
      <c r="E14" s="34"/>
      <c r="F14" s="34"/>
      <c r="G14" s="38"/>
      <c r="H14" s="38"/>
      <c r="I14" s="38"/>
    </row>
    <row r="15" spans="1:9" ht="15.75" thickBot="1">
      <c r="A15" s="40" t="s">
        <v>5</v>
      </c>
      <c r="B15" s="37"/>
      <c r="C15" s="37"/>
      <c r="D15" s="34"/>
      <c r="E15" s="34"/>
      <c r="F15" s="34"/>
      <c r="G15" s="38"/>
      <c r="H15" s="38"/>
      <c r="I15" s="38"/>
    </row>
    <row r="16" spans="1:9">
      <c r="A16" s="36" t="s">
        <v>38</v>
      </c>
      <c r="B16" s="37">
        <f>'Quarter 1'!H16+'Quarter 2'!H16+'Quarter 3'!H15+'Quarter 4'!H16</f>
        <v>0</v>
      </c>
      <c r="C16" s="37"/>
      <c r="D16" s="34"/>
      <c r="E16" s="34"/>
      <c r="F16" s="34"/>
      <c r="G16" s="38"/>
      <c r="H16" s="38"/>
      <c r="I16" s="38"/>
    </row>
    <row r="17" spans="1:9">
      <c r="A17" s="36" t="s">
        <v>39</v>
      </c>
      <c r="B17" s="37">
        <f>'Quarter 1'!H17+'Quarter 2'!H17+'Quarter 3'!H16+'Quarter 4'!H17</f>
        <v>0</v>
      </c>
      <c r="C17" s="37"/>
      <c r="D17" s="34"/>
      <c r="E17" s="34"/>
      <c r="F17" s="34"/>
      <c r="G17" s="38"/>
      <c r="H17" s="38"/>
      <c r="I17" s="38"/>
    </row>
    <row r="18" spans="1:9">
      <c r="A18" s="36" t="s">
        <v>40</v>
      </c>
      <c r="B18" s="37">
        <f>'Quarter 1'!H18+'Quarter 2'!H18+'Quarter 3'!H17+'Quarter 4'!H18</f>
        <v>0</v>
      </c>
      <c r="C18" s="37"/>
      <c r="D18" s="34"/>
      <c r="E18" s="34"/>
      <c r="F18" s="34"/>
      <c r="G18" s="38"/>
      <c r="H18" s="38"/>
      <c r="I18" s="38"/>
    </row>
    <row r="19" spans="1:9">
      <c r="A19" s="36" t="s">
        <v>41</v>
      </c>
      <c r="B19" s="37">
        <f>'Quarter 1'!H19+'Quarter 2'!H19+'Quarter 3'!H18+'Quarter 4'!H19</f>
        <v>0</v>
      </c>
      <c r="C19" s="37"/>
      <c r="D19" s="34"/>
      <c r="E19" s="34"/>
      <c r="F19" s="34"/>
      <c r="G19" s="38"/>
      <c r="H19" s="38"/>
      <c r="I19" s="38"/>
    </row>
    <row r="20" spans="1:9">
      <c r="A20" s="39" t="s">
        <v>43</v>
      </c>
      <c r="B20" s="37">
        <f>SUM(B16:B19)</f>
        <v>0</v>
      </c>
      <c r="C20" s="37"/>
      <c r="D20" s="34"/>
      <c r="E20" s="34"/>
      <c r="F20" s="34"/>
      <c r="G20" s="38"/>
      <c r="H20" s="38"/>
      <c r="I20" s="38"/>
    </row>
    <row r="21" spans="1:9">
      <c r="A21" s="41"/>
      <c r="B21" s="34"/>
      <c r="C21" s="34"/>
      <c r="D21" s="34"/>
      <c r="E21" s="34"/>
      <c r="F21" s="34"/>
      <c r="G21" s="38"/>
      <c r="H21" s="38"/>
      <c r="I21" s="38"/>
    </row>
    <row r="22" spans="1:9">
      <c r="A22" s="21"/>
      <c r="B22" s="34"/>
      <c r="C22" s="34"/>
      <c r="D22" s="34"/>
      <c r="E22" s="34"/>
      <c r="F22" s="34"/>
      <c r="G22" s="38"/>
      <c r="H22" s="38"/>
      <c r="I22" s="38"/>
    </row>
    <row r="23" spans="1:9">
      <c r="A23" s="21"/>
      <c r="B23" s="34"/>
      <c r="C23" s="34"/>
      <c r="D23" s="34"/>
      <c r="E23" s="34"/>
      <c r="F23" s="34"/>
      <c r="G23" s="38"/>
      <c r="H23" s="38"/>
      <c r="I23" s="38"/>
    </row>
    <row r="24" spans="1:9">
      <c r="A24" s="21"/>
      <c r="B24" s="34"/>
      <c r="C24" s="34"/>
      <c r="D24" s="34"/>
      <c r="E24" s="34"/>
      <c r="F24" s="34"/>
      <c r="G24" s="38"/>
      <c r="H24" s="38"/>
      <c r="I24" s="38"/>
    </row>
    <row r="25" spans="1:9">
      <c r="A25" s="21"/>
      <c r="B25" s="34"/>
      <c r="C25" s="34"/>
      <c r="D25" s="34"/>
      <c r="E25" s="34"/>
      <c r="F25" s="34"/>
      <c r="G25" s="38"/>
      <c r="H25" s="38"/>
      <c r="I25" s="38"/>
    </row>
    <row r="26" spans="1:9">
      <c r="A26" s="21"/>
      <c r="B26" s="34"/>
      <c r="C26" s="34"/>
      <c r="D26" s="34"/>
      <c r="E26" s="34"/>
      <c r="F26" s="34"/>
      <c r="G26" s="38"/>
      <c r="H26" s="38"/>
      <c r="I26" s="38"/>
    </row>
    <row r="27" spans="1:9">
      <c r="A27" s="21"/>
      <c r="B27" s="34"/>
      <c r="C27" s="34"/>
      <c r="D27" s="34"/>
      <c r="E27" s="34"/>
      <c r="F27" s="34"/>
      <c r="G27" s="38"/>
      <c r="H27" s="38"/>
      <c r="I27" s="38"/>
    </row>
    <row r="28" spans="1:9">
      <c r="A28" s="21"/>
      <c r="B28" s="34"/>
      <c r="C28" s="34"/>
      <c r="D28" s="34"/>
      <c r="E28" s="34"/>
      <c r="F28" s="34"/>
      <c r="G28" s="38"/>
      <c r="H28" s="38"/>
      <c r="I28" s="38"/>
    </row>
    <row r="29" spans="1:9">
      <c r="A29" s="21"/>
      <c r="B29" s="34"/>
      <c r="C29" s="34"/>
      <c r="D29" s="34"/>
      <c r="E29" s="34"/>
      <c r="F29" s="34"/>
      <c r="G29" s="38"/>
      <c r="H29" s="38"/>
      <c r="I29" s="38"/>
    </row>
    <row r="30" spans="1:9">
      <c r="A30" s="35"/>
      <c r="B30" s="38"/>
      <c r="C30" s="38"/>
      <c r="D30" s="38"/>
      <c r="E30" s="38"/>
      <c r="F30" s="38"/>
      <c r="G30" s="38"/>
      <c r="H30" s="38"/>
      <c r="I30" s="38"/>
    </row>
    <row r="31" spans="1:9">
      <c r="A31" s="35"/>
      <c r="B31" s="38"/>
      <c r="C31" s="38"/>
      <c r="D31" s="38"/>
      <c r="E31" s="38"/>
      <c r="F31" s="38"/>
      <c r="G31" s="38"/>
      <c r="H31" s="38"/>
      <c r="I31" s="38"/>
    </row>
    <row r="32" spans="1:9">
      <c r="A32" s="35"/>
      <c r="B32" s="38"/>
      <c r="C32" s="38"/>
      <c r="D32" s="38"/>
      <c r="E32" s="38"/>
      <c r="F32" s="38"/>
      <c r="G32" s="38"/>
      <c r="H32" s="38"/>
      <c r="I32" s="38"/>
    </row>
    <row r="33" spans="1:9">
      <c r="A33" s="21"/>
      <c r="B33" s="34"/>
      <c r="C33" s="34"/>
      <c r="D33" s="34"/>
      <c r="E33" s="34"/>
      <c r="F33" s="34"/>
      <c r="G33" s="38"/>
      <c r="H33" s="38"/>
      <c r="I33" s="38"/>
    </row>
    <row r="34" spans="1:9">
      <c r="A34" s="21"/>
      <c r="B34" s="34"/>
      <c r="C34" s="34"/>
      <c r="D34" s="34"/>
      <c r="E34" s="34"/>
      <c r="F34" s="34"/>
      <c r="G34" s="38"/>
      <c r="H34" s="38"/>
      <c r="I34" s="38"/>
    </row>
    <row r="35" spans="1:9">
      <c r="A35" s="21"/>
      <c r="B35" s="34"/>
      <c r="C35" s="34"/>
      <c r="D35" s="34"/>
      <c r="E35" s="34"/>
      <c r="F35" s="34"/>
      <c r="G35" s="38"/>
      <c r="H35" s="38"/>
      <c r="I35" s="38"/>
    </row>
    <row r="36" spans="1:9">
      <c r="A36" s="21"/>
      <c r="B36" s="34"/>
      <c r="C36" s="34"/>
      <c r="D36" s="34"/>
      <c r="E36" s="34"/>
      <c r="F36" s="34"/>
      <c r="G36" s="38"/>
      <c r="H36" s="38"/>
      <c r="I36" s="38"/>
    </row>
    <row r="37" spans="1:9">
      <c r="A37" s="21"/>
      <c r="B37" s="34"/>
      <c r="C37" s="34"/>
      <c r="D37" s="34"/>
      <c r="E37" s="34"/>
      <c r="F37" s="34"/>
      <c r="G37" s="38"/>
      <c r="H37" s="38"/>
      <c r="I37" s="38"/>
    </row>
    <row r="38" spans="1:9">
      <c r="A38" s="21"/>
      <c r="B38" s="34"/>
      <c r="C38" s="34"/>
      <c r="D38" s="34"/>
      <c r="E38" s="34"/>
      <c r="F38" s="34"/>
      <c r="G38" s="38"/>
      <c r="H38" s="38"/>
      <c r="I38" s="38"/>
    </row>
    <row r="39" spans="1:9">
      <c r="A39" s="35"/>
      <c r="B39" s="38"/>
      <c r="C39" s="34"/>
      <c r="D39" s="34"/>
      <c r="E39" s="34"/>
      <c r="F39" s="34"/>
      <c r="G39" s="38"/>
      <c r="H39" s="38"/>
      <c r="I39" s="38"/>
    </row>
    <row r="40" spans="1:9">
      <c r="A40" s="35"/>
      <c r="B40" s="38"/>
      <c r="C40" s="34"/>
      <c r="D40" s="34"/>
      <c r="E40" s="34"/>
      <c r="F40" s="34"/>
      <c r="G40" s="38"/>
      <c r="H40" s="38"/>
      <c r="I40" s="38"/>
    </row>
    <row r="41" spans="1:9">
      <c r="A41" s="35"/>
      <c r="B41" s="38"/>
      <c r="C41" s="34"/>
      <c r="D41" s="34"/>
      <c r="E41" s="34"/>
      <c r="F41" s="34"/>
      <c r="G41" s="38"/>
      <c r="H41" s="38"/>
      <c r="I41" s="38"/>
    </row>
    <row r="42" spans="1:9">
      <c r="A42" s="35"/>
      <c r="B42" s="38"/>
      <c r="C42" s="34"/>
      <c r="D42" s="34"/>
      <c r="E42" s="34"/>
      <c r="F42" s="34"/>
      <c r="G42" s="38"/>
      <c r="H42" s="38"/>
      <c r="I42" s="38"/>
    </row>
    <row r="43" spans="1:9">
      <c r="A43" s="35"/>
      <c r="B43" s="38"/>
      <c r="C43" s="34"/>
      <c r="D43" s="34"/>
      <c r="E43" s="34"/>
      <c r="F43" s="34"/>
      <c r="G43" s="38"/>
      <c r="H43" s="38"/>
      <c r="I43" s="38"/>
    </row>
  </sheetData>
  <sheetProtection selectLockedCells="1" selectUnlockedCells="1"/>
  <dataConsolidate function="count">
    <dataRefs count="1">
      <dataRef name="White"/>
    </dataRefs>
  </dataConsolidate>
  <dataValidations count="1">
    <dataValidation type="list" allowBlank="1" showInputMessage="1" showErrorMessage="1" sqref="E5:E8">
      <formula1>"Salaries,Program Supplies,Expenses,Other"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Quarter 1</vt:lpstr>
      <vt:lpstr>Quarter 2</vt:lpstr>
      <vt:lpstr>Quarter 3</vt:lpstr>
      <vt:lpstr>Quarter 4</vt:lpstr>
      <vt:lpstr>Data Consolidation - City only</vt:lpstr>
      <vt:lpstr>'Quarter 1'!Print_Area</vt:lpstr>
      <vt:lpstr>'Quarter 2'!Print_Area</vt:lpstr>
      <vt:lpstr>'Quarter 3'!Print_Area</vt:lpstr>
      <vt:lpstr>'Quarter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Anthony Terzi</cp:lastModifiedBy>
  <cp:lastPrinted>2023-10-13T14:35:39Z</cp:lastPrinted>
  <dcterms:created xsi:type="dcterms:W3CDTF">2023-08-30T11:34:20Z</dcterms:created>
  <dcterms:modified xsi:type="dcterms:W3CDTF">2023-10-16T18:06:48Z</dcterms:modified>
</cp:coreProperties>
</file>